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PTSA\2020 April\"/>
    </mc:Choice>
  </mc:AlternateContent>
  <xr:revisionPtr revIDLastSave="0" documentId="13_ncr:1_{A92D1F68-EFA3-4B18-942C-28E56C0BC936}" xr6:coauthVersionLast="45" xr6:coauthVersionMax="45" xr10:uidLastSave="{00000000-0000-0000-0000-000000000000}"/>
  <bookViews>
    <workbookView xWindow="-120" yWindow="-120" windowWidth="20730" windowHeight="11160" activeTab="1" xr2:uid="{36573894-A6B0-4C03-BBB2-EA09B4E810A0}"/>
  </bookViews>
  <sheets>
    <sheet name="QuickBooks Export Tips" sheetId="2" r:id="rId1"/>
    <sheet name="Sheet1" sheetId="1" r:id="rId2"/>
  </sheets>
  <definedNames>
    <definedName name="_xlnm.Print_Titles" localSheetId="1">Sheet1!$A:$F,Sheet1!$1:$2</definedName>
    <definedName name="QB_COLUMN_59200" localSheetId="1" hidden="1">Sheet1!$G$2</definedName>
    <definedName name="QB_COLUMN_62220" localSheetId="1" hidden="1">Sheet1!$K$2</definedName>
    <definedName name="QB_COLUMN_76210" localSheetId="1" hidden="1">Sheet1!$I$2</definedName>
    <definedName name="QB_COLUMN_76230" localSheetId="1" hidden="1">Sheet1!$M$2</definedName>
    <definedName name="QB_COLUMN_76240" localSheetId="1" hidden="1">Sheet1!$O$2</definedName>
    <definedName name="QB_DATA_0" localSheetId="1" hidden="1">Sheet1!$5:$5,Sheet1!$6:$6,Sheet1!$7:$7,Sheet1!$8:$8,Sheet1!$9:$9,Sheet1!$12:$12,Sheet1!$13:$13,Sheet1!$16:$16,Sheet1!$17:$17,Sheet1!$23:$23,Sheet1!$24:$24,Sheet1!$25:$25,Sheet1!$26:$26,Sheet1!$27:$27,Sheet1!$28:$28,Sheet1!$29:$29</definedName>
    <definedName name="QB_DATA_1" localSheetId="1" hidden="1">Sheet1!$30:$30,Sheet1!$31:$31,Sheet1!$32:$32,Sheet1!$33:$33,Sheet1!$34:$34,Sheet1!$35:$35,Sheet1!$38:$38,Sheet1!$39:$39,Sheet1!$40:$40,Sheet1!$43:$43,Sheet1!$44:$44,Sheet1!$45:$45,Sheet1!$46:$46,Sheet1!$47:$47,Sheet1!$48:$48,Sheet1!$49:$49</definedName>
    <definedName name="QB_DATA_2" localSheetId="1" hidden="1">Sheet1!$52:$52,Sheet1!$53:$53,Sheet1!$54:$54,Sheet1!$55:$55,Sheet1!$56:$56,Sheet1!$58:$58,Sheet1!$59:$59,Sheet1!$60:$60,Sheet1!$63:$63,Sheet1!$64:$64,Sheet1!$65:$65,Sheet1!$66:$66,Sheet1!$67:$67,Sheet1!$68:$68,Sheet1!$69:$69,Sheet1!$71:$71</definedName>
    <definedName name="QB_DATA_3" localSheetId="1" hidden="1">Sheet1!$72:$72,Sheet1!$73:$73,Sheet1!$74:$74,Sheet1!$75:$75,Sheet1!$76:$76,Sheet1!$77:$77,Sheet1!$78:$78,Sheet1!$79:$79,Sheet1!$80:$80,Sheet1!$83:$83,Sheet1!$84:$84,Sheet1!$86:$86</definedName>
    <definedName name="QB_FORMULA_0" localSheetId="1" hidden="1">Sheet1!$G$10,Sheet1!$I$10,Sheet1!$K$10,Sheet1!$M$10,Sheet1!$O$10,Sheet1!$G$14,Sheet1!$I$14,Sheet1!$K$14,Sheet1!$M$14,Sheet1!$O$14,Sheet1!$G$18,Sheet1!$I$18,Sheet1!$K$18,Sheet1!$M$18,Sheet1!$O$18,Sheet1!$G$19</definedName>
    <definedName name="QB_FORMULA_1" localSheetId="1" hidden="1">Sheet1!$I$19,Sheet1!$K$19,Sheet1!$M$19,Sheet1!$O$19,Sheet1!$G$20,Sheet1!$I$20,Sheet1!$K$20,Sheet1!$M$20,Sheet1!$O$20,Sheet1!$G$36,Sheet1!$I$36,Sheet1!$K$36,Sheet1!$M$36,Sheet1!$O$36,Sheet1!$G$41,Sheet1!$I$41</definedName>
    <definedName name="QB_FORMULA_2" localSheetId="1" hidden="1">Sheet1!$K$41,Sheet1!$M$41,Sheet1!$O$41,Sheet1!$G$50,Sheet1!$I$50,Sheet1!$K$50,Sheet1!$M$50,Sheet1!$O$50,Sheet1!$G$61,Sheet1!$I$61,Sheet1!$K$61,Sheet1!$M$61,Sheet1!$O$61,Sheet1!$G$70,Sheet1!$I$70,Sheet1!$K$70</definedName>
    <definedName name="QB_FORMULA_3" localSheetId="1" hidden="1">Sheet1!$M$70,Sheet1!$O$70,Sheet1!$G$81,Sheet1!$I$81,Sheet1!$K$81,Sheet1!$M$81,Sheet1!$O$81,Sheet1!$G$85,Sheet1!$K$85,Sheet1!$M$85,Sheet1!$O$85,Sheet1!$G$87,Sheet1!$I$87,Sheet1!$K$87,Sheet1!$M$87,Sheet1!$O$87</definedName>
    <definedName name="QB_FORMULA_4" localSheetId="1" hidden="1">Sheet1!$G$88,Sheet1!$I$88,Sheet1!$K$88,Sheet1!$M$88,Sheet1!$O$88</definedName>
    <definedName name="QB_ROW_10240" localSheetId="1" hidden="1">Sheet1!$E$5</definedName>
    <definedName name="QB_ROW_11240" localSheetId="1" hidden="1">Sheet1!$E$6</definedName>
    <definedName name="QB_ROW_12030" localSheetId="1" hidden="1">Sheet1!$D$11</definedName>
    <definedName name="QB_ROW_12330" localSheetId="1" hidden="1">Sheet1!$D$14</definedName>
    <definedName name="QB_ROW_13240" localSheetId="1" hidden="1">Sheet1!$E$12</definedName>
    <definedName name="QB_ROW_18301" localSheetId="1" hidden="1">Sheet1!$A$88</definedName>
    <definedName name="QB_ROW_19030" localSheetId="1" hidden="1">Sheet1!$D$22</definedName>
    <definedName name="QB_ROW_19330" localSheetId="1" hidden="1">Sheet1!$D$36</definedName>
    <definedName name="QB_ROW_20022" localSheetId="1" hidden="1">Sheet1!$C$3</definedName>
    <definedName name="QB_ROW_20240" localSheetId="1" hidden="1">Sheet1!$E$23</definedName>
    <definedName name="QB_ROW_20322" localSheetId="1" hidden="1">Sheet1!$C$19</definedName>
    <definedName name="QB_ROW_21022" localSheetId="1" hidden="1">Sheet1!$C$21</definedName>
    <definedName name="QB_ROW_21322" localSheetId="1" hidden="1">Sheet1!$C$87</definedName>
    <definedName name="QB_ROW_22240" localSheetId="1" hidden="1">Sheet1!$E$24</definedName>
    <definedName name="QB_ROW_24240" localSheetId="1" hidden="1">Sheet1!$E$25</definedName>
    <definedName name="QB_ROW_25240" localSheetId="1" hidden="1">Sheet1!$E$27</definedName>
    <definedName name="QB_ROW_26240" localSheetId="1" hidden="1">Sheet1!$E$28</definedName>
    <definedName name="QB_ROW_27240" localSheetId="1" hidden="1">Sheet1!$E$29</definedName>
    <definedName name="QB_ROW_28240" localSheetId="1" hidden="1">Sheet1!$E$30</definedName>
    <definedName name="QB_ROW_29240" localSheetId="1" hidden="1">Sheet1!$E$31</definedName>
    <definedName name="QB_ROW_30240" localSheetId="1" hidden="1">Sheet1!$E$32</definedName>
    <definedName name="QB_ROW_31240" localSheetId="1" hidden="1">Sheet1!$E$33</definedName>
    <definedName name="QB_ROW_32240" localSheetId="1" hidden="1">Sheet1!$E$34</definedName>
    <definedName name="QB_ROW_33240" localSheetId="1" hidden="1">Sheet1!$E$35</definedName>
    <definedName name="QB_ROW_34030" localSheetId="1" hidden="1">Sheet1!$D$37</definedName>
    <definedName name="QB_ROW_34330" localSheetId="1" hidden="1">Sheet1!$D$41</definedName>
    <definedName name="QB_ROW_35240" localSheetId="1" hidden="1">Sheet1!$E$38</definedName>
    <definedName name="QB_ROW_36240" localSheetId="1" hidden="1">Sheet1!$E$39</definedName>
    <definedName name="QB_ROW_37030" localSheetId="1" hidden="1">Sheet1!$D$42</definedName>
    <definedName name="QB_ROW_37330" localSheetId="1" hidden="1">Sheet1!$D$50</definedName>
    <definedName name="QB_ROW_38240" localSheetId="1" hidden="1">Sheet1!$E$43</definedName>
    <definedName name="QB_ROW_39240" localSheetId="1" hidden="1">Sheet1!$E$44</definedName>
    <definedName name="QB_ROW_40240" localSheetId="1" hidden="1">Sheet1!$E$45</definedName>
    <definedName name="QB_ROW_41240" localSheetId="1" hidden="1">Sheet1!$E$47</definedName>
    <definedName name="QB_ROW_42240" localSheetId="1" hidden="1">Sheet1!$E$48</definedName>
    <definedName name="QB_ROW_43030" localSheetId="1" hidden="1">Sheet1!$D$51</definedName>
    <definedName name="QB_ROW_43330" localSheetId="1" hidden="1">Sheet1!$D$81</definedName>
    <definedName name="QB_ROW_44240" localSheetId="1" hidden="1">Sheet1!$E$52</definedName>
    <definedName name="QB_ROW_45240" localSheetId="1" hidden="1">Sheet1!$E$54</definedName>
    <definedName name="QB_ROW_46040" localSheetId="1" hidden="1">Sheet1!$E$62</definedName>
    <definedName name="QB_ROW_46250" localSheetId="1" hidden="1">Sheet1!$F$69</definedName>
    <definedName name="QB_ROW_46340" localSheetId="1" hidden="1">Sheet1!$E$70</definedName>
    <definedName name="QB_ROW_47240" localSheetId="1" hidden="1">Sheet1!$E$71</definedName>
    <definedName name="QB_ROW_48240" localSheetId="1" hidden="1">Sheet1!$E$72</definedName>
    <definedName name="QB_ROW_49240" localSheetId="1" hidden="1">Sheet1!$E$73</definedName>
    <definedName name="QB_ROW_50240" localSheetId="1" hidden="1">Sheet1!$E$76</definedName>
    <definedName name="QB_ROW_51240" localSheetId="1" hidden="1">Sheet1!$E$77</definedName>
    <definedName name="QB_ROW_52240" localSheetId="1" hidden="1">Sheet1!$E$79</definedName>
    <definedName name="QB_ROW_53240" localSheetId="1" hidden="1">Sheet1!$E$7</definedName>
    <definedName name="QB_ROW_54030" localSheetId="1" hidden="1">Sheet1!$D$15</definedName>
    <definedName name="QB_ROW_54330" localSheetId="1" hidden="1">Sheet1!$D$18</definedName>
    <definedName name="QB_ROW_55240" localSheetId="1" hidden="1">Sheet1!$E$16</definedName>
    <definedName name="QB_ROW_56240" localSheetId="1" hidden="1">Sheet1!$E$40</definedName>
    <definedName name="QB_ROW_57040" localSheetId="1" hidden="1">Sheet1!$E$57</definedName>
    <definedName name="QB_ROW_57340" localSheetId="1" hidden="1">Sheet1!$E$61</definedName>
    <definedName name="QB_ROW_58250" localSheetId="1" hidden="1">Sheet1!$F$58</definedName>
    <definedName name="QB_ROW_59250" localSheetId="1" hidden="1">Sheet1!$F$59</definedName>
    <definedName name="QB_ROW_60250" localSheetId="1" hidden="1">Sheet1!$F$60</definedName>
    <definedName name="QB_ROW_61240" localSheetId="1" hidden="1">Sheet1!$E$74</definedName>
    <definedName name="QB_ROW_62240" localSheetId="1" hidden="1">Sheet1!$E$80</definedName>
    <definedName name="QB_ROW_63240" localSheetId="1" hidden="1">Sheet1!$E$46</definedName>
    <definedName name="QB_ROW_70240" localSheetId="1" hidden="1">Sheet1!$E$8</definedName>
    <definedName name="QB_ROW_71030" localSheetId="1" hidden="1">Sheet1!$D$82</definedName>
    <definedName name="QB_ROW_71330" localSheetId="1" hidden="1">Sheet1!$D$85</definedName>
    <definedName name="QB_ROW_72240" localSheetId="1" hidden="1">Sheet1!$E$83</definedName>
    <definedName name="QB_ROW_76240" localSheetId="1" hidden="1">Sheet1!$E$17</definedName>
    <definedName name="QB_ROW_77230" localSheetId="1" hidden="1">Sheet1!$D$86</definedName>
    <definedName name="QB_ROW_83240" localSheetId="1" hidden="1">Sheet1!$E$9</definedName>
    <definedName name="QB_ROW_84240" localSheetId="1" hidden="1">Sheet1!$E$56</definedName>
    <definedName name="QB_ROW_85250" localSheetId="1" hidden="1">Sheet1!$F$63</definedName>
    <definedName name="QB_ROW_86250" localSheetId="1" hidden="1">Sheet1!$F$64</definedName>
    <definedName name="QB_ROW_86311" localSheetId="1" hidden="1">Sheet1!$B$20</definedName>
    <definedName name="QB_ROW_87250" localSheetId="1" hidden="1">Sheet1!$F$65</definedName>
    <definedName name="QB_ROW_88250" localSheetId="1" hidden="1">Sheet1!$F$66</definedName>
    <definedName name="QB_ROW_89250" localSheetId="1" hidden="1">Sheet1!$F$67</definedName>
    <definedName name="QB_ROW_90250" localSheetId="1" hidden="1">Sheet1!$F$68</definedName>
    <definedName name="QB_ROW_9030" localSheetId="1" hidden="1">Sheet1!$D$4</definedName>
    <definedName name="QB_ROW_91240" localSheetId="1" hidden="1">Sheet1!$E$78</definedName>
    <definedName name="QB_ROW_92240" localSheetId="1" hidden="1">Sheet1!$E$13</definedName>
    <definedName name="QB_ROW_93240" localSheetId="1" hidden="1">Sheet1!$E$75</definedName>
    <definedName name="QB_ROW_9330" localSheetId="1" hidden="1">Sheet1!$D$10</definedName>
    <definedName name="QB_ROW_94240" localSheetId="1" hidden="1">Sheet1!$E$55</definedName>
    <definedName name="QB_ROW_95240" localSheetId="1" hidden="1">Sheet1!$E$26</definedName>
    <definedName name="QB_ROW_96240" localSheetId="1" hidden="1">Sheet1!$E$49</definedName>
    <definedName name="QB_ROW_97240" localSheetId="1" hidden="1">Sheet1!$E$84</definedName>
    <definedName name="QB_ROW_98240" localSheetId="1" hidden="1">Sheet1!$E$53</definedName>
    <definedName name="QBCANSUPPORTUPDATE" localSheetId="1">TRUE</definedName>
    <definedName name="QBCOMPANYFILENAME" localSheetId="1">"C:\Users\Owner\Desktop\ROMS PTA.qbw"</definedName>
    <definedName name="QBENDDATE" localSheetId="1">20200430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"217f151be78040d1904e7e631d20d98e"</definedName>
    <definedName name="QBREPORTCOMPARECOL_ANNUALBUDGET" localSheetId="1">TRUE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TRUE</definedName>
    <definedName name="QBREPORTCOMPARECOL_YTDBUDGET" localSheetId="1">TRUE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273</definedName>
    <definedName name="QBROWHEADERS" localSheetId="1">6</definedName>
    <definedName name="QBSTARTDATE" localSheetId="1">20200401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5" i="1" l="1"/>
  <c r="M85" i="1"/>
  <c r="K85" i="1"/>
  <c r="G85" i="1"/>
  <c r="I81" i="1"/>
  <c r="O70" i="1"/>
  <c r="O81" i="1" s="1"/>
  <c r="M70" i="1"/>
  <c r="M81" i="1" s="1"/>
  <c r="K70" i="1"/>
  <c r="K81" i="1" s="1"/>
  <c r="I70" i="1"/>
  <c r="G70" i="1"/>
  <c r="G81" i="1" s="1"/>
  <c r="O61" i="1"/>
  <c r="M61" i="1"/>
  <c r="K61" i="1"/>
  <c r="I61" i="1"/>
  <c r="G61" i="1"/>
  <c r="O50" i="1"/>
  <c r="M50" i="1"/>
  <c r="K50" i="1"/>
  <c r="I50" i="1"/>
  <c r="G50" i="1"/>
  <c r="O41" i="1"/>
  <c r="M41" i="1"/>
  <c r="K41" i="1"/>
  <c r="I41" i="1"/>
  <c r="G41" i="1"/>
  <c r="O36" i="1"/>
  <c r="M36" i="1"/>
  <c r="K36" i="1"/>
  <c r="I36" i="1"/>
  <c r="G36" i="1"/>
  <c r="O20" i="1"/>
  <c r="M20" i="1"/>
  <c r="K20" i="1"/>
  <c r="I20" i="1"/>
  <c r="G20" i="1"/>
  <c r="O19" i="1"/>
  <c r="M19" i="1"/>
  <c r="K19" i="1"/>
  <c r="I19" i="1"/>
  <c r="G19" i="1"/>
  <c r="O18" i="1"/>
  <c r="M18" i="1"/>
  <c r="K18" i="1"/>
  <c r="I18" i="1"/>
  <c r="G18" i="1"/>
  <c r="O14" i="1"/>
  <c r="M14" i="1"/>
  <c r="K14" i="1"/>
  <c r="I14" i="1"/>
  <c r="G14" i="1"/>
  <c r="O10" i="1"/>
  <c r="M10" i="1"/>
  <c r="K10" i="1"/>
  <c r="I10" i="1"/>
  <c r="G10" i="1"/>
  <c r="K87" i="1" l="1"/>
  <c r="K88" i="1" s="1"/>
  <c r="M87" i="1"/>
  <c r="M88" i="1" s="1"/>
  <c r="G87" i="1"/>
  <c r="G88" i="1" s="1"/>
  <c r="I87" i="1"/>
  <c r="I88" i="1" s="1"/>
  <c r="O87" i="1"/>
  <c r="O8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K5" authorId="0" shapeId="0" xr:uid="{D27F28DD-D602-4F1D-9D1D-41C7F6299CEC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$90.50 reclassified from Community Rewards</t>
        </r>
      </text>
    </comment>
  </commentList>
</comments>
</file>

<file path=xl/sharedStrings.xml><?xml version="1.0" encoding="utf-8"?>
<sst xmlns="http://schemas.openxmlformats.org/spreadsheetml/2006/main" count="91" uniqueCount="91">
  <si>
    <t>Apr 20</t>
  </si>
  <si>
    <t>Budget</t>
  </si>
  <si>
    <t>Jul '19 - Apr 20</t>
  </si>
  <si>
    <t>YTD Budget</t>
  </si>
  <si>
    <t>Annual Budget</t>
  </si>
  <si>
    <t>Income</t>
  </si>
  <si>
    <t>33000 · Fundraising</t>
  </si>
  <si>
    <t>33100 · Box Tops</t>
  </si>
  <si>
    <t>33200 · DAWG WALK</t>
  </si>
  <si>
    <t>33300 · Community Rewards-local stores</t>
  </si>
  <si>
    <t>33400 · ROMS swag items (magnets, etc.)</t>
  </si>
  <si>
    <t>33500 · Donations</t>
  </si>
  <si>
    <t>Total 33000 · Fundraising</t>
  </si>
  <si>
    <t>34000 · Membership</t>
  </si>
  <si>
    <t>34100 · ROMS PTA Membership</t>
  </si>
  <si>
    <t>34110 · ROMS Business Member</t>
  </si>
  <si>
    <t>Total 34000 · Membership</t>
  </si>
  <si>
    <t>35000 · Other Income</t>
  </si>
  <si>
    <t>35100 · Bank Interest</t>
  </si>
  <si>
    <t>35300 · Pass Thru Money</t>
  </si>
  <si>
    <t>Total 35000 · Other Income</t>
  </si>
  <si>
    <t>Total Income</t>
  </si>
  <si>
    <t>Gross Profit</t>
  </si>
  <si>
    <t>Expense</t>
  </si>
  <si>
    <t>61000 · Administrative</t>
  </si>
  <si>
    <t>61100 · Banking</t>
  </si>
  <si>
    <t>61300 · Copy Services</t>
  </si>
  <si>
    <t>61500 · Insurance</t>
  </si>
  <si>
    <t>61550 · CPA Services</t>
  </si>
  <si>
    <t>61600 · Leadership Training</t>
  </si>
  <si>
    <t>61700 · MI State PTSA Dues</t>
  </si>
  <si>
    <t>61800 · Postage</t>
  </si>
  <si>
    <t>61900 · President's Fund</t>
  </si>
  <si>
    <t>62000 · Royal Oak Chamber of Comm. Dues</t>
  </si>
  <si>
    <t>62100 · Royal Oak PTA Council Dues</t>
  </si>
  <si>
    <t>62200 · State/Nat. Portion-PTA  Members</t>
  </si>
  <si>
    <t>62400 · Treasurer's Fund</t>
  </si>
  <si>
    <t>62500 · Website Fees</t>
  </si>
  <si>
    <t>Total 61000 · Administrative</t>
  </si>
  <si>
    <t>64000 · Community Support</t>
  </si>
  <si>
    <t>64100 · Gifts and Memorials</t>
  </si>
  <si>
    <t>64200 · Royal Oak Youth Assistance</t>
  </si>
  <si>
    <t>64300 · Senior All Night Party</t>
  </si>
  <si>
    <t>Total 64000 · Community Support</t>
  </si>
  <si>
    <t>65000 · Event/Social Activity Expenses</t>
  </si>
  <si>
    <t>65100 · 6th Grade Mixers/Socials</t>
  </si>
  <si>
    <t>65200 · 7th Grade Mixers/Socials</t>
  </si>
  <si>
    <t>65300 · 8th Grade Mixers/Socials</t>
  </si>
  <si>
    <t>65400 · DAWG WALK (less D.C. Funds)</t>
  </si>
  <si>
    <t>65500 · Founder's Day</t>
  </si>
  <si>
    <t>65600 · Hospitality (PTA Meetings)</t>
  </si>
  <si>
    <t>65700 · Volunteer Breakfast</t>
  </si>
  <si>
    <t>Total 65000 · Event/Social Activity Expenses</t>
  </si>
  <si>
    <t>66000 · Student and School Support</t>
  </si>
  <si>
    <t>66100 · 6th Grade Camp</t>
  </si>
  <si>
    <t>66125 · Washington DC Scholarship</t>
  </si>
  <si>
    <t>66150 · 8th Grade Graduation Dance</t>
  </si>
  <si>
    <t>66155 · 8th Grade Celebration Breakfast</t>
  </si>
  <si>
    <t>66175 · School Bond Advocacy</t>
  </si>
  <si>
    <t>66200 · D.C. Trip Funds</t>
  </si>
  <si>
    <t>66210 · 6th Grade Funds</t>
  </si>
  <si>
    <t>66220 · 7th Grade Funds</t>
  </si>
  <si>
    <t>66230 · 8th Grade Funds</t>
  </si>
  <si>
    <t>Total 66200 · D.C. Trip Funds</t>
  </si>
  <si>
    <t>66300 · Educational Funding Support</t>
  </si>
  <si>
    <t>66310 · FORTIS</t>
  </si>
  <si>
    <t>66320 · Birds of Prey</t>
  </si>
  <si>
    <t>66330 · Veterans Day Celebration</t>
  </si>
  <si>
    <t>66340 · Bulldawg Bound</t>
  </si>
  <si>
    <t>66350 · 7th Grade History Storyteller</t>
  </si>
  <si>
    <t>66360 · 8th Grade History Storyteller</t>
  </si>
  <si>
    <t>66300 · Educational Funding Support - Other</t>
  </si>
  <si>
    <t>Total 66300 · Educational Funding Support</t>
  </si>
  <si>
    <t>66400 · Grounds and Beautification</t>
  </si>
  <si>
    <t>66500 · Health and Welfare</t>
  </si>
  <si>
    <t>66600 · MI Green Schools</t>
  </si>
  <si>
    <t>66700 · Parent Cafe Series</t>
  </si>
  <si>
    <t>66750 · Program Grants</t>
  </si>
  <si>
    <t>66800 · Reflections</t>
  </si>
  <si>
    <t>66900 · Royal Oak PTA Council Schlshp</t>
  </si>
  <si>
    <t>66925 · School Gift</t>
  </si>
  <si>
    <t>66950 · Staff Appreciation</t>
  </si>
  <si>
    <t>66975 · Teams/Clubs</t>
  </si>
  <si>
    <t>Total 66000 · Student and School Support</t>
  </si>
  <si>
    <t>67000 · Fundraising Expenses</t>
  </si>
  <si>
    <t>67100 · ROMS swag items (magnets, etc.)</t>
  </si>
  <si>
    <t>67200 · WePay Chargeback</t>
  </si>
  <si>
    <t>Total 67000 · Fundraising Expenses</t>
  </si>
  <si>
    <t>68500 · Pass-Thru Expense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</si>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</sst>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6F143062-0CC9-4D61-B279-69CB32593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8C3B9F02-CCA5-4F4E-A65F-F2ACC44A9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AA9A18C-11C7-4B92-BFCC-A4E0A2AE50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AA6C9BD-E6C2-4897-A773-A77B7DCEFE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2844E-865F-4509-8187-8886B88865AF}">
  <dimension ref="B1:C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9"/>
      <c r="C40" s="1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56F61-8A11-4589-9C66-3896694866C3}">
  <sheetPr codeName="Sheet1"/>
  <dimension ref="A1:O89"/>
  <sheetViews>
    <sheetView tabSelected="1" workbookViewId="0">
      <pane xSplit="6" ySplit="2" topLeftCell="G72" activePane="bottomRight" state="frozenSplit"/>
      <selection pane="topRight" activeCell="G1" sqref="G1"/>
      <selection pane="bottomLeft" activeCell="A3" sqref="A3"/>
      <selection pane="bottomRight" activeCell="K88" sqref="K88"/>
    </sheetView>
  </sheetViews>
  <sheetFormatPr defaultRowHeight="15" x14ac:dyDescent="0.25"/>
  <cols>
    <col min="1" max="5" width="3" style="16" customWidth="1"/>
    <col min="6" max="6" width="35.7109375" style="16" customWidth="1"/>
    <col min="7" max="7" width="6" style="17" bestFit="1" customWidth="1"/>
    <col min="8" max="8" width="2.28515625" style="17" hidden="1" customWidth="1"/>
    <col min="9" max="9" width="6.5703125" style="17" hidden="1" customWidth="1"/>
    <col min="10" max="10" width="2.28515625" style="17" customWidth="1"/>
    <col min="11" max="11" width="12.28515625" style="17" bestFit="1" customWidth="1"/>
    <col min="12" max="12" width="2.28515625" style="17" hidden="1" customWidth="1"/>
    <col min="13" max="13" width="10" style="17" hidden="1" customWidth="1"/>
    <col min="14" max="14" width="2.28515625" style="17" customWidth="1"/>
    <col min="15" max="15" width="12.42578125" style="17" bestFit="1" customWidth="1"/>
  </cols>
  <sheetData>
    <row r="1" spans="1:15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  <c r="L1" s="2"/>
      <c r="M1" s="3"/>
      <c r="N1" s="2"/>
      <c r="O1" s="3"/>
    </row>
    <row r="2" spans="1:15" s="15" customFormat="1" ht="16.5" thickTop="1" thickBot="1" x14ac:dyDescent="0.3">
      <c r="A2" s="12"/>
      <c r="B2" s="12"/>
      <c r="C2" s="12"/>
      <c r="D2" s="12"/>
      <c r="E2" s="12"/>
      <c r="F2" s="12"/>
      <c r="G2" s="13" t="s">
        <v>0</v>
      </c>
      <c r="H2" s="14"/>
      <c r="I2" s="13" t="s">
        <v>1</v>
      </c>
      <c r="J2" s="14"/>
      <c r="K2" s="13" t="s">
        <v>2</v>
      </c>
      <c r="L2" s="14"/>
      <c r="M2" s="13" t="s">
        <v>3</v>
      </c>
      <c r="N2" s="14"/>
      <c r="O2" s="13" t="s">
        <v>4</v>
      </c>
    </row>
    <row r="3" spans="1:15" ht="15.75" thickTop="1" x14ac:dyDescent="0.25">
      <c r="A3" s="1"/>
      <c r="B3" s="1"/>
      <c r="C3" s="1" t="s">
        <v>5</v>
      </c>
      <c r="D3" s="1"/>
      <c r="E3" s="1"/>
      <c r="F3" s="1"/>
      <c r="G3" s="4"/>
      <c r="H3" s="5"/>
      <c r="I3" s="4"/>
      <c r="J3" s="5"/>
      <c r="K3" s="4"/>
      <c r="L3" s="5"/>
      <c r="M3" s="4"/>
      <c r="N3" s="5"/>
      <c r="O3" s="4"/>
    </row>
    <row r="4" spans="1:15" x14ac:dyDescent="0.25">
      <c r="A4" s="1"/>
      <c r="B4" s="1"/>
      <c r="C4" s="1"/>
      <c r="D4" s="1" t="s">
        <v>6</v>
      </c>
      <c r="E4" s="1"/>
      <c r="F4" s="1"/>
      <c r="G4" s="4"/>
      <c r="H4" s="5"/>
      <c r="I4" s="4"/>
      <c r="J4" s="5"/>
      <c r="K4" s="4"/>
      <c r="L4" s="5"/>
      <c r="M4" s="4"/>
      <c r="N4" s="5"/>
      <c r="O4" s="4"/>
    </row>
    <row r="5" spans="1:15" x14ac:dyDescent="0.25">
      <c r="A5" s="1"/>
      <c r="B5" s="1"/>
      <c r="C5" s="1"/>
      <c r="D5" s="1"/>
      <c r="E5" s="1" t="s">
        <v>7</v>
      </c>
      <c r="F5" s="1"/>
      <c r="G5" s="4">
        <v>0</v>
      </c>
      <c r="H5" s="5"/>
      <c r="I5" s="4">
        <v>0</v>
      </c>
      <c r="J5" s="5"/>
      <c r="K5" s="4">
        <v>90.5</v>
      </c>
      <c r="L5" s="5"/>
      <c r="M5" s="4">
        <v>150</v>
      </c>
      <c r="N5" s="5"/>
      <c r="O5" s="4">
        <v>150</v>
      </c>
    </row>
    <row r="6" spans="1:15" x14ac:dyDescent="0.25">
      <c r="A6" s="1"/>
      <c r="B6" s="1"/>
      <c r="C6" s="1"/>
      <c r="D6" s="1"/>
      <c r="E6" s="1" t="s">
        <v>8</v>
      </c>
      <c r="F6" s="1"/>
      <c r="G6" s="4">
        <v>0</v>
      </c>
      <c r="H6" s="5"/>
      <c r="I6" s="4">
        <v>0</v>
      </c>
      <c r="J6" s="5"/>
      <c r="K6" s="4">
        <v>59855.68</v>
      </c>
      <c r="L6" s="5"/>
      <c r="M6" s="4">
        <v>50000</v>
      </c>
      <c r="N6" s="5"/>
      <c r="O6" s="4">
        <v>50000</v>
      </c>
    </row>
    <row r="7" spans="1:15" x14ac:dyDescent="0.25">
      <c r="A7" s="1"/>
      <c r="B7" s="1"/>
      <c r="C7" s="1"/>
      <c r="D7" s="1"/>
      <c r="E7" s="1" t="s">
        <v>9</v>
      </c>
      <c r="F7" s="1"/>
      <c r="G7" s="4">
        <v>0</v>
      </c>
      <c r="H7" s="5"/>
      <c r="I7" s="4">
        <v>0</v>
      </c>
      <c r="J7" s="5"/>
      <c r="K7" s="4">
        <v>1146.95</v>
      </c>
      <c r="L7" s="5"/>
      <c r="M7" s="4">
        <v>1000</v>
      </c>
      <c r="N7" s="5"/>
      <c r="O7" s="4">
        <v>1500</v>
      </c>
    </row>
    <row r="8" spans="1:15" x14ac:dyDescent="0.25">
      <c r="A8" s="1"/>
      <c r="B8" s="1"/>
      <c r="C8" s="1"/>
      <c r="D8" s="1"/>
      <c r="E8" s="1" t="s">
        <v>10</v>
      </c>
      <c r="F8" s="1"/>
      <c r="G8" s="4">
        <v>0</v>
      </c>
      <c r="H8" s="5"/>
      <c r="I8" s="4">
        <v>0</v>
      </c>
      <c r="J8" s="5"/>
      <c r="K8" s="4">
        <v>195</v>
      </c>
      <c r="L8" s="5"/>
      <c r="M8" s="4">
        <v>100</v>
      </c>
      <c r="N8" s="5"/>
      <c r="O8" s="4">
        <v>100</v>
      </c>
    </row>
    <row r="9" spans="1:15" ht="15.75" thickBot="1" x14ac:dyDescent="0.3">
      <c r="A9" s="1"/>
      <c r="B9" s="1"/>
      <c r="C9" s="1"/>
      <c r="D9" s="1"/>
      <c r="E9" s="1" t="s">
        <v>11</v>
      </c>
      <c r="F9" s="1"/>
      <c r="G9" s="6">
        <v>0</v>
      </c>
      <c r="H9" s="5"/>
      <c r="I9" s="6"/>
      <c r="J9" s="5"/>
      <c r="K9" s="6">
        <v>66</v>
      </c>
      <c r="L9" s="5"/>
      <c r="M9" s="6">
        <v>0</v>
      </c>
      <c r="N9" s="5"/>
      <c r="O9" s="6">
        <v>0</v>
      </c>
    </row>
    <row r="10" spans="1:15" x14ac:dyDescent="0.25">
      <c r="A10" s="1"/>
      <c r="B10" s="1"/>
      <c r="C10" s="1"/>
      <c r="D10" s="1" t="s">
        <v>12</v>
      </c>
      <c r="E10" s="1"/>
      <c r="F10" s="1"/>
      <c r="G10" s="4">
        <f>ROUND(SUM(G4:G9),5)</f>
        <v>0</v>
      </c>
      <c r="H10" s="5"/>
      <c r="I10" s="4">
        <f>ROUND(SUM(I4:I9),5)</f>
        <v>0</v>
      </c>
      <c r="J10" s="5"/>
      <c r="K10" s="4">
        <f>ROUND(SUM(K4:K9),5)</f>
        <v>61354.13</v>
      </c>
      <c r="L10" s="5"/>
      <c r="M10" s="4">
        <f>ROUND(SUM(M4:M9),5)</f>
        <v>51250</v>
      </c>
      <c r="N10" s="5"/>
      <c r="O10" s="4">
        <f>ROUND(SUM(O4:O9),5)</f>
        <v>51750</v>
      </c>
    </row>
    <row r="11" spans="1:15" x14ac:dyDescent="0.25">
      <c r="A11" s="1"/>
      <c r="B11" s="1"/>
      <c r="C11" s="1"/>
      <c r="D11" s="1" t="s">
        <v>13</v>
      </c>
      <c r="E11" s="1"/>
      <c r="F11" s="1"/>
      <c r="G11" s="4"/>
      <c r="H11" s="5"/>
      <c r="I11" s="4"/>
      <c r="J11" s="5"/>
      <c r="K11" s="4"/>
      <c r="L11" s="5"/>
      <c r="M11" s="4"/>
      <c r="N11" s="5"/>
      <c r="O11" s="4"/>
    </row>
    <row r="12" spans="1:15" x14ac:dyDescent="0.25">
      <c r="A12" s="1"/>
      <c r="B12" s="1"/>
      <c r="C12" s="1"/>
      <c r="D12" s="1"/>
      <c r="E12" s="1" t="s">
        <v>14</v>
      </c>
      <c r="F12" s="1"/>
      <c r="G12" s="4">
        <v>0</v>
      </c>
      <c r="H12" s="5"/>
      <c r="I12" s="4">
        <v>0</v>
      </c>
      <c r="J12" s="5"/>
      <c r="K12" s="4">
        <v>3798</v>
      </c>
      <c r="L12" s="5"/>
      <c r="M12" s="4">
        <v>2450</v>
      </c>
      <c r="N12" s="5"/>
      <c r="O12" s="4">
        <v>2450</v>
      </c>
    </row>
    <row r="13" spans="1:15" ht="15.75" thickBot="1" x14ac:dyDescent="0.3">
      <c r="A13" s="1"/>
      <c r="B13" s="1"/>
      <c r="C13" s="1"/>
      <c r="D13" s="1"/>
      <c r="E13" s="1" t="s">
        <v>15</v>
      </c>
      <c r="F13" s="1"/>
      <c r="G13" s="6">
        <v>0</v>
      </c>
      <c r="H13" s="5"/>
      <c r="I13" s="6"/>
      <c r="J13" s="5"/>
      <c r="K13" s="6">
        <v>107</v>
      </c>
      <c r="L13" s="5"/>
      <c r="M13" s="6">
        <v>0</v>
      </c>
      <c r="N13" s="5"/>
      <c r="O13" s="6">
        <v>0</v>
      </c>
    </row>
    <row r="14" spans="1:15" x14ac:dyDescent="0.25">
      <c r="A14" s="1"/>
      <c r="B14" s="1"/>
      <c r="C14" s="1"/>
      <c r="D14" s="1" t="s">
        <v>16</v>
      </c>
      <c r="E14" s="1"/>
      <c r="F14" s="1"/>
      <c r="G14" s="4">
        <f>ROUND(SUM(G11:G13),5)</f>
        <v>0</v>
      </c>
      <c r="H14" s="5"/>
      <c r="I14" s="4">
        <f>ROUND(SUM(I11:I13),5)</f>
        <v>0</v>
      </c>
      <c r="J14" s="5"/>
      <c r="K14" s="4">
        <f>ROUND(SUM(K11:K13),5)</f>
        <v>3905</v>
      </c>
      <c r="L14" s="5"/>
      <c r="M14" s="4">
        <f>ROUND(SUM(M11:M13),5)</f>
        <v>2450</v>
      </c>
      <c r="N14" s="5"/>
      <c r="O14" s="4">
        <f>ROUND(SUM(O11:O13),5)</f>
        <v>2450</v>
      </c>
    </row>
    <row r="15" spans="1:15" x14ac:dyDescent="0.25">
      <c r="A15" s="1"/>
      <c r="B15" s="1"/>
      <c r="C15" s="1"/>
      <c r="D15" s="1" t="s">
        <v>17</v>
      </c>
      <c r="E15" s="1"/>
      <c r="F15" s="1"/>
      <c r="G15" s="4"/>
      <c r="H15" s="5"/>
      <c r="I15" s="4"/>
      <c r="J15" s="5"/>
      <c r="K15" s="4"/>
      <c r="L15" s="5"/>
      <c r="M15" s="4"/>
      <c r="N15" s="5"/>
      <c r="O15" s="4"/>
    </row>
    <row r="16" spans="1:15" x14ac:dyDescent="0.25">
      <c r="A16" s="1"/>
      <c r="B16" s="1"/>
      <c r="C16" s="1"/>
      <c r="D16" s="1"/>
      <c r="E16" s="1" t="s">
        <v>18</v>
      </c>
      <c r="F16" s="1"/>
      <c r="G16" s="4">
        <v>0.28000000000000003</v>
      </c>
      <c r="H16" s="5"/>
      <c r="I16" s="4">
        <v>0.28000000000000003</v>
      </c>
      <c r="J16" s="5"/>
      <c r="K16" s="4">
        <v>2.85</v>
      </c>
      <c r="L16" s="5"/>
      <c r="M16" s="4">
        <v>2.84</v>
      </c>
      <c r="N16" s="5"/>
      <c r="O16" s="4">
        <v>3.41</v>
      </c>
    </row>
    <row r="17" spans="1:15" ht="15.75" thickBot="1" x14ac:dyDescent="0.3">
      <c r="A17" s="1"/>
      <c r="B17" s="1"/>
      <c r="C17" s="1"/>
      <c r="D17" s="1"/>
      <c r="E17" s="1" t="s">
        <v>19</v>
      </c>
      <c r="F17" s="1"/>
      <c r="G17" s="7">
        <v>0</v>
      </c>
      <c r="H17" s="5"/>
      <c r="I17" s="7"/>
      <c r="J17" s="5"/>
      <c r="K17" s="7">
        <v>100</v>
      </c>
      <c r="L17" s="5"/>
      <c r="M17" s="7">
        <v>0</v>
      </c>
      <c r="N17" s="5"/>
      <c r="O17" s="7">
        <v>0</v>
      </c>
    </row>
    <row r="18" spans="1:15" ht="15.75" thickBot="1" x14ac:dyDescent="0.3">
      <c r="A18" s="1"/>
      <c r="B18" s="1"/>
      <c r="C18" s="1"/>
      <c r="D18" s="1" t="s">
        <v>20</v>
      </c>
      <c r="E18" s="1"/>
      <c r="F18" s="1"/>
      <c r="G18" s="8">
        <f>ROUND(SUM(G15:G17),5)</f>
        <v>0.28000000000000003</v>
      </c>
      <c r="H18" s="5"/>
      <c r="I18" s="8">
        <f>ROUND(SUM(I15:I17),5)</f>
        <v>0.28000000000000003</v>
      </c>
      <c r="J18" s="5"/>
      <c r="K18" s="8">
        <f>ROUND(SUM(K15:K17),5)</f>
        <v>102.85</v>
      </c>
      <c r="L18" s="5"/>
      <c r="M18" s="8">
        <f>ROUND(SUM(M15:M17),5)</f>
        <v>2.84</v>
      </c>
      <c r="N18" s="5"/>
      <c r="O18" s="8">
        <f>ROUND(SUM(O15:O17),5)</f>
        <v>3.41</v>
      </c>
    </row>
    <row r="19" spans="1:15" ht="15.75" thickBot="1" x14ac:dyDescent="0.3">
      <c r="A19" s="1"/>
      <c r="B19" s="1"/>
      <c r="C19" s="1" t="s">
        <v>21</v>
      </c>
      <c r="D19" s="1"/>
      <c r="E19" s="1"/>
      <c r="F19" s="1"/>
      <c r="G19" s="9">
        <f>ROUND(G3+G10+G14+G18,5)</f>
        <v>0.28000000000000003</v>
      </c>
      <c r="H19" s="5"/>
      <c r="I19" s="9">
        <f>ROUND(I3+I10+I14+I18,5)</f>
        <v>0.28000000000000003</v>
      </c>
      <c r="J19" s="5"/>
      <c r="K19" s="9">
        <f>ROUND(K3+K10+K14+K18,5)</f>
        <v>65361.98</v>
      </c>
      <c r="L19" s="5"/>
      <c r="M19" s="9">
        <f>ROUND(M3+M10+M14+M18,5)</f>
        <v>53702.84</v>
      </c>
      <c r="N19" s="5"/>
      <c r="O19" s="9">
        <f>ROUND(O3+O10+O14+O18,5)</f>
        <v>54203.41</v>
      </c>
    </row>
    <row r="20" spans="1:15" x14ac:dyDescent="0.25">
      <c r="A20" s="1"/>
      <c r="B20" s="1" t="s">
        <v>22</v>
      </c>
      <c r="C20" s="1"/>
      <c r="D20" s="1"/>
      <c r="E20" s="1"/>
      <c r="F20" s="1"/>
      <c r="G20" s="4">
        <f>G19</f>
        <v>0.28000000000000003</v>
      </c>
      <c r="H20" s="5"/>
      <c r="I20" s="4">
        <f>I19</f>
        <v>0.28000000000000003</v>
      </c>
      <c r="J20" s="5"/>
      <c r="K20" s="4">
        <f>K19</f>
        <v>65361.98</v>
      </c>
      <c r="L20" s="5"/>
      <c r="M20" s="4">
        <f>M19</f>
        <v>53702.84</v>
      </c>
      <c r="N20" s="5"/>
      <c r="O20" s="4">
        <f>O19</f>
        <v>54203.41</v>
      </c>
    </row>
    <row r="21" spans="1:15" x14ac:dyDescent="0.25">
      <c r="A21" s="1"/>
      <c r="B21" s="1"/>
      <c r="C21" s="1" t="s">
        <v>23</v>
      </c>
      <c r="D21" s="1"/>
      <c r="E21" s="1"/>
      <c r="F21" s="1"/>
      <c r="G21" s="4"/>
      <c r="H21" s="5"/>
      <c r="I21" s="4"/>
      <c r="J21" s="5"/>
      <c r="K21" s="4"/>
      <c r="L21" s="5"/>
      <c r="M21" s="4"/>
      <c r="N21" s="5"/>
      <c r="O21" s="4"/>
    </row>
    <row r="22" spans="1:15" x14ac:dyDescent="0.25">
      <c r="A22" s="1"/>
      <c r="B22" s="1"/>
      <c r="C22" s="1"/>
      <c r="D22" s="1" t="s">
        <v>24</v>
      </c>
      <c r="E22" s="1"/>
      <c r="F22" s="1"/>
      <c r="G22" s="4"/>
      <c r="H22" s="5"/>
      <c r="I22" s="4"/>
      <c r="J22" s="5"/>
      <c r="K22" s="4"/>
      <c r="L22" s="5"/>
      <c r="M22" s="4"/>
      <c r="N22" s="5"/>
      <c r="O22" s="4"/>
    </row>
    <row r="23" spans="1:15" x14ac:dyDescent="0.25">
      <c r="A23" s="1"/>
      <c r="B23" s="1"/>
      <c r="C23" s="1"/>
      <c r="D23" s="1"/>
      <c r="E23" s="1" t="s">
        <v>25</v>
      </c>
      <c r="F23" s="1"/>
      <c r="G23" s="4">
        <v>0</v>
      </c>
      <c r="H23" s="5"/>
      <c r="I23" s="4"/>
      <c r="J23" s="5"/>
      <c r="K23" s="4">
        <v>0</v>
      </c>
      <c r="L23" s="5"/>
      <c r="M23" s="4">
        <v>30</v>
      </c>
      <c r="N23" s="5"/>
      <c r="O23" s="4">
        <v>30</v>
      </c>
    </row>
    <row r="24" spans="1:15" x14ac:dyDescent="0.25">
      <c r="A24" s="1"/>
      <c r="B24" s="1"/>
      <c r="C24" s="1"/>
      <c r="D24" s="1"/>
      <c r="E24" s="1" t="s">
        <v>26</v>
      </c>
      <c r="F24" s="1"/>
      <c r="G24" s="4">
        <v>0</v>
      </c>
      <c r="H24" s="5"/>
      <c r="I24" s="4"/>
      <c r="J24" s="5"/>
      <c r="K24" s="4">
        <v>0</v>
      </c>
      <c r="L24" s="5"/>
      <c r="M24" s="4">
        <v>100</v>
      </c>
      <c r="N24" s="5"/>
      <c r="O24" s="4">
        <v>100</v>
      </c>
    </row>
    <row r="25" spans="1:15" x14ac:dyDescent="0.25">
      <c r="A25" s="1"/>
      <c r="B25" s="1"/>
      <c r="C25" s="1"/>
      <c r="D25" s="1"/>
      <c r="E25" s="1" t="s">
        <v>27</v>
      </c>
      <c r="F25" s="1"/>
      <c r="G25" s="4">
        <v>0</v>
      </c>
      <c r="H25" s="5"/>
      <c r="I25" s="4"/>
      <c r="J25" s="5"/>
      <c r="K25" s="4">
        <v>306</v>
      </c>
      <c r="L25" s="5"/>
      <c r="M25" s="4">
        <v>306</v>
      </c>
      <c r="N25" s="5"/>
      <c r="O25" s="4">
        <v>306</v>
      </c>
    </row>
    <row r="26" spans="1:15" x14ac:dyDescent="0.25">
      <c r="A26" s="1"/>
      <c r="B26" s="1"/>
      <c r="C26" s="1"/>
      <c r="D26" s="1"/>
      <c r="E26" s="1" t="s">
        <v>28</v>
      </c>
      <c r="F26" s="1"/>
      <c r="G26" s="4">
        <v>0</v>
      </c>
      <c r="H26" s="5"/>
      <c r="I26" s="4"/>
      <c r="J26" s="5"/>
      <c r="K26" s="4">
        <v>375</v>
      </c>
      <c r="L26" s="5"/>
      <c r="M26" s="4">
        <v>350</v>
      </c>
      <c r="N26" s="5"/>
      <c r="O26" s="4">
        <v>350</v>
      </c>
    </row>
    <row r="27" spans="1:15" x14ac:dyDescent="0.25">
      <c r="A27" s="1"/>
      <c r="B27" s="1"/>
      <c r="C27" s="1"/>
      <c r="D27" s="1"/>
      <c r="E27" s="1" t="s">
        <v>29</v>
      </c>
      <c r="F27" s="1"/>
      <c r="G27" s="4">
        <v>0</v>
      </c>
      <c r="H27" s="5"/>
      <c r="I27" s="4"/>
      <c r="J27" s="5"/>
      <c r="K27" s="4">
        <v>0</v>
      </c>
      <c r="L27" s="5"/>
      <c r="M27" s="4">
        <v>200</v>
      </c>
      <c r="N27" s="5"/>
      <c r="O27" s="4">
        <v>200</v>
      </c>
    </row>
    <row r="28" spans="1:15" x14ac:dyDescent="0.25">
      <c r="A28" s="1"/>
      <c r="B28" s="1"/>
      <c r="C28" s="1"/>
      <c r="D28" s="1"/>
      <c r="E28" s="1" t="s">
        <v>30</v>
      </c>
      <c r="F28" s="1"/>
      <c r="G28" s="4">
        <v>0</v>
      </c>
      <c r="H28" s="5"/>
      <c r="I28" s="4">
        <v>0</v>
      </c>
      <c r="J28" s="5"/>
      <c r="K28" s="4">
        <v>0</v>
      </c>
      <c r="L28" s="5"/>
      <c r="M28" s="4">
        <v>0</v>
      </c>
      <c r="N28" s="5"/>
      <c r="O28" s="4">
        <v>40</v>
      </c>
    </row>
    <row r="29" spans="1:15" x14ac:dyDescent="0.25">
      <c r="A29" s="1"/>
      <c r="B29" s="1"/>
      <c r="C29" s="1"/>
      <c r="D29" s="1"/>
      <c r="E29" s="1" t="s">
        <v>31</v>
      </c>
      <c r="F29" s="1"/>
      <c r="G29" s="4">
        <v>0</v>
      </c>
      <c r="H29" s="5"/>
      <c r="I29" s="4"/>
      <c r="J29" s="5"/>
      <c r="K29" s="4">
        <v>16.5</v>
      </c>
      <c r="L29" s="5"/>
      <c r="M29" s="4">
        <v>35</v>
      </c>
      <c r="N29" s="5"/>
      <c r="O29" s="4">
        <v>35</v>
      </c>
    </row>
    <row r="30" spans="1:15" x14ac:dyDescent="0.25">
      <c r="A30" s="1"/>
      <c r="B30" s="1"/>
      <c r="C30" s="1"/>
      <c r="D30" s="1"/>
      <c r="E30" s="1" t="s">
        <v>32</v>
      </c>
      <c r="F30" s="1"/>
      <c r="G30" s="4">
        <v>0</v>
      </c>
      <c r="H30" s="5"/>
      <c r="I30" s="4">
        <v>0</v>
      </c>
      <c r="J30" s="5"/>
      <c r="K30" s="4">
        <v>0</v>
      </c>
      <c r="L30" s="5"/>
      <c r="M30" s="4">
        <v>150</v>
      </c>
      <c r="N30" s="5"/>
      <c r="O30" s="4">
        <v>150</v>
      </c>
    </row>
    <row r="31" spans="1:15" x14ac:dyDescent="0.25">
      <c r="A31" s="1"/>
      <c r="B31" s="1"/>
      <c r="C31" s="1"/>
      <c r="D31" s="1"/>
      <c r="E31" s="1" t="s">
        <v>33</v>
      </c>
      <c r="F31" s="1"/>
      <c r="G31" s="4">
        <v>0</v>
      </c>
      <c r="H31" s="5"/>
      <c r="I31" s="4"/>
      <c r="J31" s="5"/>
      <c r="K31" s="4">
        <v>20</v>
      </c>
      <c r="L31" s="5"/>
      <c r="M31" s="4">
        <v>20</v>
      </c>
      <c r="N31" s="5"/>
      <c r="O31" s="4">
        <v>20</v>
      </c>
    </row>
    <row r="32" spans="1:15" x14ac:dyDescent="0.25">
      <c r="A32" s="1"/>
      <c r="B32" s="1"/>
      <c r="C32" s="1"/>
      <c r="D32" s="1"/>
      <c r="E32" s="1" t="s">
        <v>34</v>
      </c>
      <c r="F32" s="1"/>
      <c r="G32" s="4">
        <v>0</v>
      </c>
      <c r="H32" s="5"/>
      <c r="I32" s="4"/>
      <c r="J32" s="5"/>
      <c r="K32" s="4">
        <v>180</v>
      </c>
      <c r="L32" s="5"/>
      <c r="M32" s="4">
        <v>180</v>
      </c>
      <c r="N32" s="5"/>
      <c r="O32" s="4">
        <v>180</v>
      </c>
    </row>
    <row r="33" spans="1:15" x14ac:dyDescent="0.25">
      <c r="A33" s="1"/>
      <c r="B33" s="1"/>
      <c r="C33" s="1"/>
      <c r="D33" s="1"/>
      <c r="E33" s="1" t="s">
        <v>35</v>
      </c>
      <c r="F33" s="1"/>
      <c r="G33" s="4">
        <v>0</v>
      </c>
      <c r="H33" s="5"/>
      <c r="I33" s="4">
        <v>0</v>
      </c>
      <c r="J33" s="5"/>
      <c r="K33" s="4">
        <v>2988.5</v>
      </c>
      <c r="L33" s="5"/>
      <c r="M33" s="4">
        <v>1925</v>
      </c>
      <c r="N33" s="5"/>
      <c r="O33" s="4">
        <v>1925</v>
      </c>
    </row>
    <row r="34" spans="1:15" x14ac:dyDescent="0.25">
      <c r="A34" s="1"/>
      <c r="B34" s="1"/>
      <c r="C34" s="1"/>
      <c r="D34" s="1"/>
      <c r="E34" s="1" t="s">
        <v>36</v>
      </c>
      <c r="F34" s="1"/>
      <c r="G34" s="4">
        <v>0</v>
      </c>
      <c r="H34" s="5"/>
      <c r="I34" s="4"/>
      <c r="J34" s="5"/>
      <c r="K34" s="4">
        <v>0</v>
      </c>
      <c r="L34" s="5"/>
      <c r="M34" s="4">
        <v>150</v>
      </c>
      <c r="N34" s="5"/>
      <c r="O34" s="4">
        <v>150</v>
      </c>
    </row>
    <row r="35" spans="1:15" ht="15.75" thickBot="1" x14ac:dyDescent="0.3">
      <c r="A35" s="1"/>
      <c r="B35" s="1"/>
      <c r="C35" s="1"/>
      <c r="D35" s="1"/>
      <c r="E35" s="1" t="s">
        <v>37</v>
      </c>
      <c r="F35" s="1"/>
      <c r="G35" s="6">
        <v>0</v>
      </c>
      <c r="H35" s="5"/>
      <c r="I35" s="6"/>
      <c r="J35" s="5"/>
      <c r="K35" s="6">
        <v>0</v>
      </c>
      <c r="L35" s="5"/>
      <c r="M35" s="6">
        <v>100</v>
      </c>
      <c r="N35" s="5"/>
      <c r="O35" s="6">
        <v>100</v>
      </c>
    </row>
    <row r="36" spans="1:15" x14ac:dyDescent="0.25">
      <c r="A36" s="1"/>
      <c r="B36" s="1"/>
      <c r="C36" s="1"/>
      <c r="D36" s="1" t="s">
        <v>38</v>
      </c>
      <c r="E36" s="1"/>
      <c r="F36" s="1"/>
      <c r="G36" s="4">
        <f>ROUND(SUM(G22:G35),5)</f>
        <v>0</v>
      </c>
      <c r="H36" s="5"/>
      <c r="I36" s="4">
        <f>ROUND(SUM(I22:I35),5)</f>
        <v>0</v>
      </c>
      <c r="J36" s="5"/>
      <c r="K36" s="4">
        <f>ROUND(SUM(K22:K35),5)</f>
        <v>3886</v>
      </c>
      <c r="L36" s="5"/>
      <c r="M36" s="4">
        <f>ROUND(SUM(M22:M35),5)</f>
        <v>3546</v>
      </c>
      <c r="N36" s="5"/>
      <c r="O36" s="4">
        <f>ROUND(SUM(O22:O35),5)</f>
        <v>3586</v>
      </c>
    </row>
    <row r="37" spans="1:15" x14ac:dyDescent="0.25">
      <c r="A37" s="1"/>
      <c r="B37" s="1"/>
      <c r="C37" s="1"/>
      <c r="D37" s="1" t="s">
        <v>39</v>
      </c>
      <c r="E37" s="1"/>
      <c r="F37" s="1"/>
      <c r="G37" s="4"/>
      <c r="H37" s="5"/>
      <c r="I37" s="4"/>
      <c r="J37" s="5"/>
      <c r="K37" s="4"/>
      <c r="L37" s="5"/>
      <c r="M37" s="4"/>
      <c r="N37" s="5"/>
      <c r="O37" s="4"/>
    </row>
    <row r="38" spans="1:15" x14ac:dyDescent="0.25">
      <c r="A38" s="1"/>
      <c r="B38" s="1"/>
      <c r="C38" s="1"/>
      <c r="D38" s="1"/>
      <c r="E38" s="1" t="s">
        <v>40</v>
      </c>
      <c r="F38" s="1"/>
      <c r="G38" s="4">
        <v>0</v>
      </c>
      <c r="H38" s="5"/>
      <c r="I38" s="4"/>
      <c r="J38" s="5"/>
      <c r="K38" s="4">
        <v>0</v>
      </c>
      <c r="L38" s="5"/>
      <c r="M38" s="4">
        <v>250</v>
      </c>
      <c r="N38" s="5"/>
      <c r="O38" s="4">
        <v>250</v>
      </c>
    </row>
    <row r="39" spans="1:15" x14ac:dyDescent="0.25">
      <c r="A39" s="1"/>
      <c r="B39" s="1"/>
      <c r="C39" s="1"/>
      <c r="D39" s="1"/>
      <c r="E39" s="1" t="s">
        <v>41</v>
      </c>
      <c r="F39" s="1"/>
      <c r="G39" s="4">
        <v>0</v>
      </c>
      <c r="H39" s="5"/>
      <c r="I39" s="4">
        <v>0</v>
      </c>
      <c r="J39" s="5"/>
      <c r="K39" s="4">
        <v>150</v>
      </c>
      <c r="L39" s="5"/>
      <c r="M39" s="4">
        <v>150</v>
      </c>
      <c r="N39" s="5"/>
      <c r="O39" s="4">
        <v>150</v>
      </c>
    </row>
    <row r="40" spans="1:15" ht="15.75" thickBot="1" x14ac:dyDescent="0.3">
      <c r="A40" s="1"/>
      <c r="B40" s="1"/>
      <c r="C40" s="1"/>
      <c r="D40" s="1"/>
      <c r="E40" s="1" t="s">
        <v>42</v>
      </c>
      <c r="F40" s="1"/>
      <c r="G40" s="6">
        <v>0</v>
      </c>
      <c r="H40" s="5"/>
      <c r="I40" s="6">
        <v>0</v>
      </c>
      <c r="J40" s="5"/>
      <c r="K40" s="6">
        <v>100</v>
      </c>
      <c r="L40" s="5"/>
      <c r="M40" s="6">
        <v>0</v>
      </c>
      <c r="N40" s="5"/>
      <c r="O40" s="6">
        <v>100</v>
      </c>
    </row>
    <row r="41" spans="1:15" x14ac:dyDescent="0.25">
      <c r="A41" s="1"/>
      <c r="B41" s="1"/>
      <c r="C41" s="1"/>
      <c r="D41" s="1" t="s">
        <v>43</v>
      </c>
      <c r="E41" s="1"/>
      <c r="F41" s="1"/>
      <c r="G41" s="4">
        <f>ROUND(SUM(G37:G40),5)</f>
        <v>0</v>
      </c>
      <c r="H41" s="5"/>
      <c r="I41" s="4">
        <f>ROUND(SUM(I37:I40),5)</f>
        <v>0</v>
      </c>
      <c r="J41" s="5"/>
      <c r="K41" s="4">
        <f>ROUND(SUM(K37:K40),5)</f>
        <v>250</v>
      </c>
      <c r="L41" s="5"/>
      <c r="M41" s="4">
        <f>ROUND(SUM(M37:M40),5)</f>
        <v>400</v>
      </c>
      <c r="N41" s="5"/>
      <c r="O41" s="4">
        <f>ROUND(SUM(O37:O40),5)</f>
        <v>500</v>
      </c>
    </row>
    <row r="42" spans="1:15" x14ac:dyDescent="0.25">
      <c r="A42" s="1"/>
      <c r="B42" s="1"/>
      <c r="C42" s="1"/>
      <c r="D42" s="1" t="s">
        <v>44</v>
      </c>
      <c r="E42" s="1"/>
      <c r="F42" s="1"/>
      <c r="G42" s="4"/>
      <c r="H42" s="5"/>
      <c r="I42" s="4"/>
      <c r="J42" s="5"/>
      <c r="K42" s="4"/>
      <c r="L42" s="5"/>
      <c r="M42" s="4"/>
      <c r="N42" s="5"/>
      <c r="O42" s="4"/>
    </row>
    <row r="43" spans="1:15" x14ac:dyDescent="0.25">
      <c r="A43" s="1"/>
      <c r="B43" s="1"/>
      <c r="C43" s="1"/>
      <c r="D43" s="1"/>
      <c r="E43" s="1" t="s">
        <v>45</v>
      </c>
      <c r="F43" s="1"/>
      <c r="G43" s="4">
        <v>0</v>
      </c>
      <c r="H43" s="5"/>
      <c r="I43" s="4">
        <v>0</v>
      </c>
      <c r="J43" s="5"/>
      <c r="K43" s="4">
        <v>0</v>
      </c>
      <c r="L43" s="5"/>
      <c r="M43" s="4">
        <v>1000</v>
      </c>
      <c r="N43" s="5"/>
      <c r="O43" s="4">
        <v>1000</v>
      </c>
    </row>
    <row r="44" spans="1:15" x14ac:dyDescent="0.25">
      <c r="A44" s="1"/>
      <c r="B44" s="1"/>
      <c r="C44" s="1"/>
      <c r="D44" s="1"/>
      <c r="E44" s="1" t="s">
        <v>46</v>
      </c>
      <c r="F44" s="1"/>
      <c r="G44" s="4">
        <v>0</v>
      </c>
      <c r="H44" s="5"/>
      <c r="I44" s="4">
        <v>0</v>
      </c>
      <c r="J44" s="5"/>
      <c r="K44" s="4">
        <v>0</v>
      </c>
      <c r="L44" s="5"/>
      <c r="M44" s="4">
        <v>1000</v>
      </c>
      <c r="N44" s="5"/>
      <c r="O44" s="4">
        <v>1000</v>
      </c>
    </row>
    <row r="45" spans="1:15" hidden="1" x14ac:dyDescent="0.25">
      <c r="A45" s="1"/>
      <c r="B45" s="1"/>
      <c r="C45" s="1"/>
      <c r="D45" s="1"/>
      <c r="E45" s="1" t="s">
        <v>47</v>
      </c>
      <c r="F45" s="1"/>
      <c r="G45" s="4">
        <v>0</v>
      </c>
      <c r="H45" s="5"/>
      <c r="I45" s="4">
        <v>0</v>
      </c>
      <c r="J45" s="5"/>
      <c r="K45" s="4">
        <v>0</v>
      </c>
      <c r="L45" s="5"/>
      <c r="M45" s="4">
        <v>0</v>
      </c>
      <c r="N45" s="5"/>
      <c r="O45" s="4">
        <v>0</v>
      </c>
    </row>
    <row r="46" spans="1:15" x14ac:dyDescent="0.25">
      <c r="A46" s="1"/>
      <c r="B46" s="1"/>
      <c r="C46" s="1"/>
      <c r="D46" s="1"/>
      <c r="E46" s="1" t="s">
        <v>48</v>
      </c>
      <c r="F46" s="1"/>
      <c r="G46" s="4">
        <v>0</v>
      </c>
      <c r="H46" s="5"/>
      <c r="I46" s="4">
        <v>0</v>
      </c>
      <c r="J46" s="5"/>
      <c r="K46" s="4">
        <v>11726.61</v>
      </c>
      <c r="L46" s="5"/>
      <c r="M46" s="4">
        <v>13500</v>
      </c>
      <c r="N46" s="5"/>
      <c r="O46" s="4">
        <v>13500</v>
      </c>
    </row>
    <row r="47" spans="1:15" x14ac:dyDescent="0.25">
      <c r="A47" s="1"/>
      <c r="B47" s="1"/>
      <c r="C47" s="1"/>
      <c r="D47" s="1"/>
      <c r="E47" s="1" t="s">
        <v>49</v>
      </c>
      <c r="F47" s="1"/>
      <c r="G47" s="4">
        <v>0</v>
      </c>
      <c r="H47" s="5"/>
      <c r="I47" s="4">
        <v>0</v>
      </c>
      <c r="J47" s="5"/>
      <c r="K47" s="4">
        <v>687.56</v>
      </c>
      <c r="L47" s="5"/>
      <c r="M47" s="4">
        <v>765</v>
      </c>
      <c r="N47" s="5"/>
      <c r="O47" s="4">
        <v>765</v>
      </c>
    </row>
    <row r="48" spans="1:15" x14ac:dyDescent="0.25">
      <c r="A48" s="1"/>
      <c r="B48" s="1"/>
      <c r="C48" s="1"/>
      <c r="D48" s="1"/>
      <c r="E48" s="1" t="s">
        <v>50</v>
      </c>
      <c r="F48" s="1"/>
      <c r="G48" s="4">
        <v>0</v>
      </c>
      <c r="H48" s="5"/>
      <c r="I48" s="4"/>
      <c r="J48" s="5"/>
      <c r="K48" s="4">
        <v>77.900000000000006</v>
      </c>
      <c r="L48" s="5"/>
      <c r="M48" s="4">
        <v>100</v>
      </c>
      <c r="N48" s="5"/>
      <c r="O48" s="4">
        <v>100</v>
      </c>
    </row>
    <row r="49" spans="1:15" ht="15.75" thickBot="1" x14ac:dyDescent="0.3">
      <c r="A49" s="1"/>
      <c r="B49" s="1"/>
      <c r="C49" s="1"/>
      <c r="D49" s="1"/>
      <c r="E49" s="1" t="s">
        <v>51</v>
      </c>
      <c r="F49" s="1"/>
      <c r="G49" s="6">
        <v>0</v>
      </c>
      <c r="H49" s="5"/>
      <c r="I49" s="6"/>
      <c r="J49" s="5"/>
      <c r="K49" s="6">
        <v>0</v>
      </c>
      <c r="L49" s="5"/>
      <c r="M49" s="6">
        <v>500</v>
      </c>
      <c r="N49" s="5"/>
      <c r="O49" s="6">
        <v>500</v>
      </c>
    </row>
    <row r="50" spans="1:15" x14ac:dyDescent="0.25">
      <c r="A50" s="1"/>
      <c r="B50" s="1"/>
      <c r="C50" s="1"/>
      <c r="D50" s="1" t="s">
        <v>52</v>
      </c>
      <c r="E50" s="1"/>
      <c r="F50" s="1"/>
      <c r="G50" s="4">
        <f>ROUND(SUM(G42:G49),5)</f>
        <v>0</v>
      </c>
      <c r="H50" s="5"/>
      <c r="I50" s="4">
        <f>ROUND(SUM(I42:I49),5)</f>
        <v>0</v>
      </c>
      <c r="J50" s="5"/>
      <c r="K50" s="4">
        <f>ROUND(SUM(K42:K49),5)</f>
        <v>12492.07</v>
      </c>
      <c r="L50" s="5"/>
      <c r="M50" s="4">
        <f>ROUND(SUM(M42:M49),5)</f>
        <v>16865</v>
      </c>
      <c r="N50" s="5"/>
      <c r="O50" s="4">
        <f>ROUND(SUM(O42:O49),5)</f>
        <v>16865</v>
      </c>
    </row>
    <row r="51" spans="1:15" x14ac:dyDescent="0.25">
      <c r="A51" s="1"/>
      <c r="B51" s="1"/>
      <c r="C51" s="1"/>
      <c r="D51" s="1" t="s">
        <v>53</v>
      </c>
      <c r="E51" s="1"/>
      <c r="F51" s="1"/>
      <c r="G51" s="4"/>
      <c r="H51" s="5"/>
      <c r="I51" s="4"/>
      <c r="J51" s="5"/>
      <c r="K51" s="4"/>
      <c r="L51" s="5"/>
      <c r="M51" s="4"/>
      <c r="N51" s="5"/>
      <c r="O51" s="4"/>
    </row>
    <row r="52" spans="1:15" x14ac:dyDescent="0.25">
      <c r="A52" s="1"/>
      <c r="B52" s="1"/>
      <c r="C52" s="1"/>
      <c r="D52" s="1"/>
      <c r="E52" s="1" t="s">
        <v>54</v>
      </c>
      <c r="F52" s="1"/>
      <c r="G52" s="4">
        <v>0</v>
      </c>
      <c r="H52" s="5"/>
      <c r="I52" s="4"/>
      <c r="J52" s="5"/>
      <c r="K52" s="4">
        <v>0</v>
      </c>
      <c r="L52" s="5"/>
      <c r="M52" s="4">
        <v>1400</v>
      </c>
      <c r="N52" s="5"/>
      <c r="O52" s="4">
        <v>1400</v>
      </c>
    </row>
    <row r="53" spans="1:15" x14ac:dyDescent="0.25">
      <c r="A53" s="1"/>
      <c r="B53" s="1"/>
      <c r="C53" s="1"/>
      <c r="D53" s="1"/>
      <c r="E53" s="1" t="s">
        <v>55</v>
      </c>
      <c r="F53" s="1"/>
      <c r="G53" s="4">
        <v>0</v>
      </c>
      <c r="H53" s="5"/>
      <c r="I53" s="4">
        <v>0</v>
      </c>
      <c r="J53" s="5"/>
      <c r="K53" s="4">
        <v>0</v>
      </c>
      <c r="L53" s="5"/>
      <c r="M53" s="4">
        <v>2000</v>
      </c>
      <c r="N53" s="5"/>
      <c r="O53" s="4">
        <v>2000</v>
      </c>
    </row>
    <row r="54" spans="1:15" x14ac:dyDescent="0.25">
      <c r="A54" s="1"/>
      <c r="B54" s="1"/>
      <c r="C54" s="1"/>
      <c r="D54" s="1"/>
      <c r="E54" s="1" t="s">
        <v>56</v>
      </c>
      <c r="F54" s="1"/>
      <c r="G54" s="4">
        <v>0</v>
      </c>
      <c r="H54" s="5"/>
      <c r="I54" s="4">
        <v>0</v>
      </c>
      <c r="J54" s="5"/>
      <c r="K54" s="4">
        <v>0</v>
      </c>
      <c r="L54" s="5"/>
      <c r="M54" s="4">
        <v>0</v>
      </c>
      <c r="N54" s="5"/>
      <c r="O54" s="4">
        <v>2000</v>
      </c>
    </row>
    <row r="55" spans="1:15" x14ac:dyDescent="0.25">
      <c r="A55" s="1"/>
      <c r="B55" s="1"/>
      <c r="C55" s="1"/>
      <c r="D55" s="1"/>
      <c r="E55" s="1" t="s">
        <v>57</v>
      </c>
      <c r="F55" s="1"/>
      <c r="G55" s="4">
        <v>0</v>
      </c>
      <c r="H55" s="5"/>
      <c r="I55" s="4">
        <v>0</v>
      </c>
      <c r="J55" s="5"/>
      <c r="K55" s="4">
        <v>0</v>
      </c>
      <c r="L55" s="5"/>
      <c r="M55" s="4">
        <v>0</v>
      </c>
      <c r="N55" s="5"/>
      <c r="O55" s="4">
        <v>1000</v>
      </c>
    </row>
    <row r="56" spans="1:15" hidden="1" x14ac:dyDescent="0.25">
      <c r="A56" s="1"/>
      <c r="B56" s="1"/>
      <c r="C56" s="1"/>
      <c r="D56" s="1"/>
      <c r="E56" s="1" t="s">
        <v>58</v>
      </c>
      <c r="F56" s="1"/>
      <c r="G56" s="4">
        <v>0</v>
      </c>
      <c r="H56" s="5"/>
      <c r="I56" s="4"/>
      <c r="J56" s="5"/>
      <c r="K56" s="4">
        <v>0</v>
      </c>
      <c r="L56" s="5"/>
      <c r="M56" s="4">
        <v>0</v>
      </c>
      <c r="N56" s="5"/>
      <c r="O56" s="4">
        <v>0</v>
      </c>
    </row>
    <row r="57" spans="1:15" x14ac:dyDescent="0.25">
      <c r="A57" s="1"/>
      <c r="B57" s="1"/>
      <c r="C57" s="1"/>
      <c r="D57" s="1"/>
      <c r="E57" s="1" t="s">
        <v>59</v>
      </c>
      <c r="F57" s="1"/>
      <c r="G57" s="4"/>
      <c r="H57" s="5"/>
      <c r="I57" s="4"/>
      <c r="J57" s="5"/>
      <c r="K57" s="4"/>
      <c r="L57" s="5"/>
      <c r="M57" s="4"/>
      <c r="N57" s="5"/>
      <c r="O57" s="4"/>
    </row>
    <row r="58" spans="1:15" x14ac:dyDescent="0.25">
      <c r="A58" s="1"/>
      <c r="B58" s="1"/>
      <c r="C58" s="1"/>
      <c r="D58" s="1"/>
      <c r="E58" s="1"/>
      <c r="F58" s="1" t="s">
        <v>60</v>
      </c>
      <c r="G58" s="4">
        <v>0</v>
      </c>
      <c r="H58" s="5"/>
      <c r="I58" s="4">
        <v>0</v>
      </c>
      <c r="J58" s="5"/>
      <c r="K58" s="4">
        <v>10193.5</v>
      </c>
      <c r="L58" s="5"/>
      <c r="M58" s="4">
        <v>8600</v>
      </c>
      <c r="N58" s="5"/>
      <c r="O58" s="4">
        <v>8600</v>
      </c>
    </row>
    <row r="59" spans="1:15" x14ac:dyDescent="0.25">
      <c r="A59" s="1"/>
      <c r="B59" s="1"/>
      <c r="C59" s="1"/>
      <c r="D59" s="1"/>
      <c r="E59" s="1"/>
      <c r="F59" s="1" t="s">
        <v>61</v>
      </c>
      <c r="G59" s="4">
        <v>0</v>
      </c>
      <c r="H59" s="5"/>
      <c r="I59" s="4">
        <v>0</v>
      </c>
      <c r="J59" s="5"/>
      <c r="K59" s="4">
        <v>6667.5</v>
      </c>
      <c r="L59" s="5"/>
      <c r="M59" s="4">
        <v>6300</v>
      </c>
      <c r="N59" s="5"/>
      <c r="O59" s="4">
        <v>6300</v>
      </c>
    </row>
    <row r="60" spans="1:15" ht="15.75" thickBot="1" x14ac:dyDescent="0.3">
      <c r="A60" s="1"/>
      <c r="B60" s="1"/>
      <c r="C60" s="1"/>
      <c r="D60" s="1"/>
      <c r="E60" s="1"/>
      <c r="F60" s="1" t="s">
        <v>62</v>
      </c>
      <c r="G60" s="6">
        <v>0</v>
      </c>
      <c r="H60" s="5"/>
      <c r="I60" s="6"/>
      <c r="J60" s="5"/>
      <c r="K60" s="6">
        <v>5075</v>
      </c>
      <c r="L60" s="5"/>
      <c r="M60" s="6">
        <v>4200</v>
      </c>
      <c r="N60" s="5"/>
      <c r="O60" s="6">
        <v>4200</v>
      </c>
    </row>
    <row r="61" spans="1:15" x14ac:dyDescent="0.25">
      <c r="A61" s="1"/>
      <c r="B61" s="1"/>
      <c r="C61" s="1"/>
      <c r="D61" s="1"/>
      <c r="E61" s="1" t="s">
        <v>63</v>
      </c>
      <c r="F61" s="1"/>
      <c r="G61" s="4">
        <f>ROUND(SUM(G57:G60),5)</f>
        <v>0</v>
      </c>
      <c r="H61" s="5"/>
      <c r="I61" s="4">
        <f>ROUND(SUM(I57:I60),5)</f>
        <v>0</v>
      </c>
      <c r="J61" s="5"/>
      <c r="K61" s="4">
        <f>ROUND(SUM(K57:K60),5)</f>
        <v>21936</v>
      </c>
      <c r="L61" s="5"/>
      <c r="M61" s="4">
        <f>ROUND(SUM(M57:M60),5)</f>
        <v>19100</v>
      </c>
      <c r="N61" s="5"/>
      <c r="O61" s="4">
        <f>ROUND(SUM(O57:O60),5)</f>
        <v>19100</v>
      </c>
    </row>
    <row r="62" spans="1:15" x14ac:dyDescent="0.25">
      <c r="A62" s="1"/>
      <c r="B62" s="1"/>
      <c r="C62" s="1"/>
      <c r="D62" s="1"/>
      <c r="E62" s="1" t="s">
        <v>64</v>
      </c>
      <c r="F62" s="1"/>
      <c r="G62" s="4"/>
      <c r="H62" s="5"/>
      <c r="I62" s="4"/>
      <c r="J62" s="5"/>
      <c r="K62" s="4"/>
      <c r="L62" s="5"/>
      <c r="M62" s="4"/>
      <c r="N62" s="5"/>
      <c r="O62" s="4"/>
    </row>
    <row r="63" spans="1:15" x14ac:dyDescent="0.25">
      <c r="A63" s="1"/>
      <c r="B63" s="1"/>
      <c r="C63" s="1"/>
      <c r="D63" s="1"/>
      <c r="E63" s="1"/>
      <c r="F63" s="1" t="s">
        <v>65</v>
      </c>
      <c r="G63" s="4">
        <v>0</v>
      </c>
      <c r="H63" s="5"/>
      <c r="I63" s="4">
        <v>0</v>
      </c>
      <c r="J63" s="5"/>
      <c r="K63" s="4">
        <v>0</v>
      </c>
      <c r="L63" s="5"/>
      <c r="M63" s="4">
        <v>400</v>
      </c>
      <c r="N63" s="5"/>
      <c r="O63" s="4">
        <v>400</v>
      </c>
    </row>
    <row r="64" spans="1:15" x14ac:dyDescent="0.25">
      <c r="A64" s="1"/>
      <c r="B64" s="1"/>
      <c r="C64" s="1"/>
      <c r="D64" s="1"/>
      <c r="E64" s="1"/>
      <c r="F64" s="1" t="s">
        <v>66</v>
      </c>
      <c r="G64" s="4">
        <v>0</v>
      </c>
      <c r="H64" s="5"/>
      <c r="I64" s="4"/>
      <c r="J64" s="5"/>
      <c r="K64" s="4">
        <v>0</v>
      </c>
      <c r="L64" s="5"/>
      <c r="M64" s="4">
        <v>450</v>
      </c>
      <c r="N64" s="5"/>
      <c r="O64" s="4">
        <v>450</v>
      </c>
    </row>
    <row r="65" spans="1:15" x14ac:dyDescent="0.25">
      <c r="A65" s="1"/>
      <c r="B65" s="1"/>
      <c r="C65" s="1"/>
      <c r="D65" s="1"/>
      <c r="E65" s="1"/>
      <c r="F65" s="1" t="s">
        <v>67</v>
      </c>
      <c r="G65" s="4">
        <v>0</v>
      </c>
      <c r="H65" s="5"/>
      <c r="I65" s="4"/>
      <c r="J65" s="5"/>
      <c r="K65" s="4">
        <v>265.86</v>
      </c>
      <c r="L65" s="5"/>
      <c r="M65" s="4">
        <v>250</v>
      </c>
      <c r="N65" s="5"/>
      <c r="O65" s="4">
        <v>250</v>
      </c>
    </row>
    <row r="66" spans="1:15" x14ac:dyDescent="0.25">
      <c r="A66" s="1"/>
      <c r="B66" s="1"/>
      <c r="C66" s="1"/>
      <c r="D66" s="1"/>
      <c r="E66" s="1"/>
      <c r="F66" s="1" t="s">
        <v>68</v>
      </c>
      <c r="G66" s="4">
        <v>0</v>
      </c>
      <c r="H66" s="5"/>
      <c r="I66" s="4"/>
      <c r="J66" s="5"/>
      <c r="K66" s="4">
        <v>1861.5</v>
      </c>
      <c r="L66" s="5"/>
      <c r="M66" s="4">
        <v>1861.5</v>
      </c>
      <c r="N66" s="5"/>
      <c r="O66" s="4">
        <v>1861.5</v>
      </c>
    </row>
    <row r="67" spans="1:15" hidden="1" x14ac:dyDescent="0.25">
      <c r="A67" s="1"/>
      <c r="B67" s="1"/>
      <c r="C67" s="1"/>
      <c r="D67" s="1"/>
      <c r="E67" s="1"/>
      <c r="F67" s="1" t="s">
        <v>69</v>
      </c>
      <c r="G67" s="4">
        <v>0</v>
      </c>
      <c r="H67" s="5"/>
      <c r="I67" s="4">
        <v>0</v>
      </c>
      <c r="J67" s="5"/>
      <c r="K67" s="4">
        <v>0</v>
      </c>
      <c r="L67" s="5"/>
      <c r="M67" s="4">
        <v>0</v>
      </c>
      <c r="N67" s="5"/>
      <c r="O67" s="4">
        <v>0</v>
      </c>
    </row>
    <row r="68" spans="1:15" hidden="1" x14ac:dyDescent="0.25">
      <c r="A68" s="1"/>
      <c r="B68" s="1"/>
      <c r="C68" s="1"/>
      <c r="D68" s="1"/>
      <c r="E68" s="1"/>
      <c r="F68" s="1" t="s">
        <v>70</v>
      </c>
      <c r="G68" s="4">
        <v>0</v>
      </c>
      <c r="H68" s="5"/>
      <c r="I68" s="4">
        <v>0</v>
      </c>
      <c r="J68" s="5"/>
      <c r="K68" s="4">
        <v>0</v>
      </c>
      <c r="L68" s="5"/>
      <c r="M68" s="4">
        <v>0</v>
      </c>
      <c r="N68" s="5"/>
      <c r="O68" s="4">
        <v>0</v>
      </c>
    </row>
    <row r="69" spans="1:15" ht="15.75" thickBot="1" x14ac:dyDescent="0.3">
      <c r="A69" s="1"/>
      <c r="B69" s="1"/>
      <c r="C69" s="1"/>
      <c r="D69" s="1"/>
      <c r="E69" s="1"/>
      <c r="F69" s="1" t="s">
        <v>71</v>
      </c>
      <c r="G69" s="6">
        <v>0</v>
      </c>
      <c r="H69" s="5"/>
      <c r="I69" s="6">
        <v>0</v>
      </c>
      <c r="J69" s="5"/>
      <c r="K69" s="6">
        <v>1157.5</v>
      </c>
      <c r="L69" s="5"/>
      <c r="M69" s="6">
        <v>9038.5</v>
      </c>
      <c r="N69" s="5"/>
      <c r="O69" s="6">
        <v>9038.5</v>
      </c>
    </row>
    <row r="70" spans="1:15" x14ac:dyDescent="0.25">
      <c r="A70" s="1"/>
      <c r="B70" s="1"/>
      <c r="C70" s="1"/>
      <c r="D70" s="1"/>
      <c r="E70" s="1" t="s">
        <v>72</v>
      </c>
      <c r="F70" s="1"/>
      <c r="G70" s="4">
        <f>ROUND(SUM(G62:G69),5)</f>
        <v>0</v>
      </c>
      <c r="H70" s="5"/>
      <c r="I70" s="4">
        <f>ROUND(SUM(I62:I69),5)</f>
        <v>0</v>
      </c>
      <c r="J70" s="5"/>
      <c r="K70" s="4">
        <f>ROUND(SUM(K62:K69),5)</f>
        <v>3284.86</v>
      </c>
      <c r="L70" s="5"/>
      <c r="M70" s="4">
        <f>ROUND(SUM(M62:M69),5)</f>
        <v>12000</v>
      </c>
      <c r="N70" s="5"/>
      <c r="O70" s="4">
        <f>ROUND(SUM(O62:O69),5)</f>
        <v>12000</v>
      </c>
    </row>
    <row r="71" spans="1:15" x14ac:dyDescent="0.25">
      <c r="A71" s="1"/>
      <c r="B71" s="1"/>
      <c r="C71" s="1"/>
      <c r="D71" s="1"/>
      <c r="E71" s="1" t="s">
        <v>73</v>
      </c>
      <c r="F71" s="1"/>
      <c r="G71" s="4">
        <v>0</v>
      </c>
      <c r="H71" s="5"/>
      <c r="I71" s="4"/>
      <c r="J71" s="5"/>
      <c r="K71" s="4">
        <v>0</v>
      </c>
      <c r="L71" s="5"/>
      <c r="M71" s="4">
        <v>0</v>
      </c>
      <c r="N71" s="5"/>
      <c r="O71" s="4">
        <v>0</v>
      </c>
    </row>
    <row r="72" spans="1:15" x14ac:dyDescent="0.25">
      <c r="A72" s="1"/>
      <c r="B72" s="1"/>
      <c r="C72" s="1"/>
      <c r="D72" s="1"/>
      <c r="E72" s="1" t="s">
        <v>74</v>
      </c>
      <c r="F72" s="1"/>
      <c r="G72" s="4">
        <v>0</v>
      </c>
      <c r="H72" s="5"/>
      <c r="I72" s="4">
        <v>0</v>
      </c>
      <c r="J72" s="5"/>
      <c r="K72" s="4">
        <v>109.09</v>
      </c>
      <c r="L72" s="5"/>
      <c r="M72" s="4">
        <v>300</v>
      </c>
      <c r="N72" s="5"/>
      <c r="O72" s="4">
        <v>300</v>
      </c>
    </row>
    <row r="73" spans="1:15" x14ac:dyDescent="0.25">
      <c r="A73" s="1"/>
      <c r="B73" s="1"/>
      <c r="C73" s="1"/>
      <c r="D73" s="1"/>
      <c r="E73" s="1" t="s">
        <v>75</v>
      </c>
      <c r="F73" s="1"/>
      <c r="G73" s="4">
        <v>0</v>
      </c>
      <c r="H73" s="5"/>
      <c r="I73" s="4"/>
      <c r="J73" s="5"/>
      <c r="K73" s="4">
        <v>0</v>
      </c>
      <c r="L73" s="5"/>
      <c r="M73" s="4">
        <v>0</v>
      </c>
      <c r="N73" s="5"/>
      <c r="O73" s="4">
        <v>0</v>
      </c>
    </row>
    <row r="74" spans="1:15" x14ac:dyDescent="0.25">
      <c r="A74" s="1"/>
      <c r="B74" s="1"/>
      <c r="C74" s="1"/>
      <c r="D74" s="1"/>
      <c r="E74" s="1" t="s">
        <v>76</v>
      </c>
      <c r="F74" s="1"/>
      <c r="G74" s="4">
        <v>0</v>
      </c>
      <c r="H74" s="5"/>
      <c r="I74" s="4">
        <v>0</v>
      </c>
      <c r="J74" s="5"/>
      <c r="K74" s="4">
        <v>1475</v>
      </c>
      <c r="L74" s="5"/>
      <c r="M74" s="4">
        <v>2100</v>
      </c>
      <c r="N74" s="5"/>
      <c r="O74" s="4">
        <v>2400</v>
      </c>
    </row>
    <row r="75" spans="1:15" x14ac:dyDescent="0.25">
      <c r="A75" s="1"/>
      <c r="B75" s="1"/>
      <c r="C75" s="1"/>
      <c r="D75" s="1"/>
      <c r="E75" s="1" t="s">
        <v>77</v>
      </c>
      <c r="F75" s="1"/>
      <c r="G75" s="4">
        <v>0</v>
      </c>
      <c r="H75" s="5"/>
      <c r="I75" s="4">
        <v>0</v>
      </c>
      <c r="J75" s="5"/>
      <c r="K75" s="4">
        <v>0</v>
      </c>
      <c r="L75" s="5"/>
      <c r="M75" s="4">
        <v>0</v>
      </c>
      <c r="N75" s="5"/>
      <c r="O75" s="4">
        <v>0</v>
      </c>
    </row>
    <row r="76" spans="1:15" x14ac:dyDescent="0.25">
      <c r="A76" s="1"/>
      <c r="B76" s="1"/>
      <c r="C76" s="1"/>
      <c r="D76" s="1"/>
      <c r="E76" s="1" t="s">
        <v>78</v>
      </c>
      <c r="F76" s="1"/>
      <c r="G76" s="4">
        <v>0</v>
      </c>
      <c r="H76" s="5"/>
      <c r="I76" s="4">
        <v>400</v>
      </c>
      <c r="J76" s="5"/>
      <c r="K76" s="4">
        <v>0</v>
      </c>
      <c r="L76" s="5"/>
      <c r="M76" s="4">
        <v>400</v>
      </c>
      <c r="N76" s="5"/>
      <c r="O76" s="4">
        <v>400</v>
      </c>
    </row>
    <row r="77" spans="1:15" x14ac:dyDescent="0.25">
      <c r="A77" s="1"/>
      <c r="B77" s="1"/>
      <c r="C77" s="1"/>
      <c r="D77" s="1"/>
      <c r="E77" s="1" t="s">
        <v>79</v>
      </c>
      <c r="F77" s="1"/>
      <c r="G77" s="4">
        <v>0</v>
      </c>
      <c r="H77" s="5"/>
      <c r="I77" s="4"/>
      <c r="J77" s="5"/>
      <c r="K77" s="4">
        <v>500</v>
      </c>
      <c r="L77" s="5"/>
      <c r="M77" s="4">
        <v>500</v>
      </c>
      <c r="N77" s="5"/>
      <c r="O77" s="4">
        <v>500</v>
      </c>
    </row>
    <row r="78" spans="1:15" x14ac:dyDescent="0.25">
      <c r="A78" s="1"/>
      <c r="B78" s="1"/>
      <c r="C78" s="1"/>
      <c r="D78" s="1"/>
      <c r="E78" s="1" t="s">
        <v>80</v>
      </c>
      <c r="F78" s="1"/>
      <c r="G78" s="4">
        <v>0</v>
      </c>
      <c r="H78" s="5"/>
      <c r="I78" s="4">
        <v>0</v>
      </c>
      <c r="J78" s="5"/>
      <c r="K78" s="4">
        <v>0</v>
      </c>
      <c r="L78" s="5"/>
      <c r="M78" s="4">
        <v>3500</v>
      </c>
      <c r="N78" s="5"/>
      <c r="O78" s="4">
        <v>3500</v>
      </c>
    </row>
    <row r="79" spans="1:15" x14ac:dyDescent="0.25">
      <c r="A79" s="1"/>
      <c r="B79" s="1"/>
      <c r="C79" s="1"/>
      <c r="D79" s="1"/>
      <c r="E79" s="1" t="s">
        <v>81</v>
      </c>
      <c r="F79" s="1"/>
      <c r="G79" s="4">
        <v>0</v>
      </c>
      <c r="H79" s="5"/>
      <c r="I79" s="4">
        <v>0</v>
      </c>
      <c r="J79" s="5"/>
      <c r="K79" s="4">
        <v>1132.74</v>
      </c>
      <c r="L79" s="5"/>
      <c r="M79" s="4">
        <v>1900</v>
      </c>
      <c r="N79" s="5"/>
      <c r="O79" s="4">
        <v>3300</v>
      </c>
    </row>
    <row r="80" spans="1:15" ht="15.75" thickBot="1" x14ac:dyDescent="0.3">
      <c r="A80" s="1"/>
      <c r="B80" s="1"/>
      <c r="C80" s="1"/>
      <c r="D80" s="1"/>
      <c r="E80" s="1" t="s">
        <v>82</v>
      </c>
      <c r="F80" s="1"/>
      <c r="G80" s="6">
        <v>0</v>
      </c>
      <c r="H80" s="5"/>
      <c r="I80" s="6">
        <v>0</v>
      </c>
      <c r="J80" s="5"/>
      <c r="K80" s="6">
        <v>0</v>
      </c>
      <c r="L80" s="5"/>
      <c r="M80" s="6">
        <v>100</v>
      </c>
      <c r="N80" s="5"/>
      <c r="O80" s="6">
        <v>100</v>
      </c>
    </row>
    <row r="81" spans="1:15" x14ac:dyDescent="0.25">
      <c r="A81" s="1"/>
      <c r="B81" s="1"/>
      <c r="C81" s="1"/>
      <c r="D81" s="1" t="s">
        <v>83</v>
      </c>
      <c r="E81" s="1"/>
      <c r="F81" s="1"/>
      <c r="G81" s="4">
        <f>ROUND(SUM(G51:G56)+G61+SUM(G70:G80),5)</f>
        <v>0</v>
      </c>
      <c r="H81" s="5"/>
      <c r="I81" s="4">
        <f>ROUND(SUM(I51:I56)+I61+SUM(I70:I80),5)</f>
        <v>400</v>
      </c>
      <c r="J81" s="5"/>
      <c r="K81" s="4">
        <f>ROUND(SUM(K51:K56)+K61+SUM(K70:K80),5)</f>
        <v>28437.69</v>
      </c>
      <c r="L81" s="5"/>
      <c r="M81" s="4">
        <f>ROUND(SUM(M51:M56)+M61+SUM(M70:M80),5)</f>
        <v>43300</v>
      </c>
      <c r="N81" s="5"/>
      <c r="O81" s="4">
        <f>ROUND(SUM(O51:O56)+O61+SUM(O70:O80),5)</f>
        <v>48000</v>
      </c>
    </row>
    <row r="82" spans="1:15" x14ac:dyDescent="0.25">
      <c r="A82" s="1"/>
      <c r="B82" s="1"/>
      <c r="C82" s="1"/>
      <c r="D82" s="1" t="s">
        <v>84</v>
      </c>
      <c r="E82" s="1"/>
      <c r="F82" s="1"/>
      <c r="G82" s="4"/>
      <c r="H82" s="5"/>
      <c r="I82" s="4"/>
      <c r="J82" s="5"/>
      <c r="K82" s="4"/>
      <c r="L82" s="5"/>
      <c r="M82" s="4"/>
      <c r="N82" s="5"/>
      <c r="O82" s="4"/>
    </row>
    <row r="83" spans="1:15" x14ac:dyDescent="0.25">
      <c r="A83" s="1"/>
      <c r="B83" s="1"/>
      <c r="C83" s="1"/>
      <c r="D83" s="1"/>
      <c r="E83" s="1" t="s">
        <v>85</v>
      </c>
      <c r="F83" s="1"/>
      <c r="G83" s="4">
        <v>0</v>
      </c>
      <c r="H83" s="5"/>
      <c r="I83" s="4"/>
      <c r="J83" s="5"/>
      <c r="K83" s="4">
        <v>0</v>
      </c>
      <c r="L83" s="5"/>
      <c r="M83" s="4">
        <v>500</v>
      </c>
      <c r="N83" s="5"/>
      <c r="O83" s="4">
        <v>500</v>
      </c>
    </row>
    <row r="84" spans="1:15" ht="15.75" thickBot="1" x14ac:dyDescent="0.3">
      <c r="A84" s="1"/>
      <c r="B84" s="1"/>
      <c r="C84" s="1"/>
      <c r="D84" s="1"/>
      <c r="E84" s="1" t="s">
        <v>86</v>
      </c>
      <c r="F84" s="1"/>
      <c r="G84" s="6">
        <v>0</v>
      </c>
      <c r="H84" s="5"/>
      <c r="I84" s="4"/>
      <c r="J84" s="5"/>
      <c r="K84" s="6">
        <v>22</v>
      </c>
      <c r="L84" s="5"/>
      <c r="M84" s="6"/>
      <c r="N84" s="5"/>
      <c r="O84" s="6">
        <v>0</v>
      </c>
    </row>
    <row r="85" spans="1:15" x14ac:dyDescent="0.25">
      <c r="A85" s="1"/>
      <c r="B85" s="1"/>
      <c r="C85" s="1"/>
      <c r="D85" s="1" t="s">
        <v>87</v>
      </c>
      <c r="E85" s="1"/>
      <c r="F85" s="1"/>
      <c r="G85" s="4">
        <f>ROUND(SUM(G82:G84),5)</f>
        <v>0</v>
      </c>
      <c r="H85" s="5"/>
      <c r="I85" s="4"/>
      <c r="J85" s="5"/>
      <c r="K85" s="4">
        <f>ROUND(SUM(K82:K84),5)</f>
        <v>22</v>
      </c>
      <c r="L85" s="5"/>
      <c r="M85" s="4">
        <f>ROUND(SUM(M82:M84),5)</f>
        <v>500</v>
      </c>
      <c r="N85" s="5"/>
      <c r="O85" s="4">
        <f>ROUND(SUM(O82:O84),5)</f>
        <v>500</v>
      </c>
    </row>
    <row r="86" spans="1:15" ht="15.75" thickBot="1" x14ac:dyDescent="0.3">
      <c r="A86" s="1"/>
      <c r="B86" s="1"/>
      <c r="C86" s="1"/>
      <c r="D86" s="1" t="s">
        <v>88</v>
      </c>
      <c r="E86" s="1"/>
      <c r="F86" s="1"/>
      <c r="G86" s="7">
        <v>0</v>
      </c>
      <c r="H86" s="5"/>
      <c r="I86" s="7"/>
      <c r="J86" s="5"/>
      <c r="K86" s="7">
        <v>100</v>
      </c>
      <c r="L86" s="5"/>
      <c r="M86" s="7">
        <v>0</v>
      </c>
      <c r="N86" s="5"/>
      <c r="O86" s="7">
        <v>0</v>
      </c>
    </row>
    <row r="87" spans="1:15" ht="15.75" thickBot="1" x14ac:dyDescent="0.3">
      <c r="A87" s="1"/>
      <c r="B87" s="1"/>
      <c r="C87" s="1" t="s">
        <v>89</v>
      </c>
      <c r="D87" s="1"/>
      <c r="E87" s="1"/>
      <c r="F87" s="1"/>
      <c r="G87" s="8">
        <f>ROUND(G21+G36+G41+G50+G81+SUM(G85:G86),5)</f>
        <v>0</v>
      </c>
      <c r="H87" s="5"/>
      <c r="I87" s="8">
        <f>ROUND(I21+I36+I41+I50+I81+SUM(I85:I86),5)</f>
        <v>400</v>
      </c>
      <c r="J87" s="5"/>
      <c r="K87" s="8">
        <f>ROUND(K21+K36+K41+K50+K81+SUM(K85:K86),5)</f>
        <v>45187.76</v>
      </c>
      <c r="L87" s="5"/>
      <c r="M87" s="8">
        <f>ROUND(M21+M36+M41+M50+M81+SUM(M85:M86),5)</f>
        <v>64611</v>
      </c>
      <c r="N87" s="5"/>
      <c r="O87" s="8">
        <f>ROUND(O21+O36+O41+O50+O81+SUM(O85:O86),5)</f>
        <v>69451</v>
      </c>
    </row>
    <row r="88" spans="1:15" s="11" customFormat="1" ht="12" thickBot="1" x14ac:dyDescent="0.25">
      <c r="A88" s="1" t="s">
        <v>90</v>
      </c>
      <c r="B88" s="1"/>
      <c r="C88" s="1"/>
      <c r="D88" s="1"/>
      <c r="E88" s="1"/>
      <c r="F88" s="1"/>
      <c r="G88" s="10">
        <f>ROUND(G20-G87,5)</f>
        <v>0.28000000000000003</v>
      </c>
      <c r="H88" s="1"/>
      <c r="I88" s="10">
        <f>ROUND(I20-I87,5)</f>
        <v>-399.72</v>
      </c>
      <c r="J88" s="1"/>
      <c r="K88" s="10">
        <f>ROUND(K20-K87,5)</f>
        <v>20174.22</v>
      </c>
      <c r="L88" s="1"/>
      <c r="M88" s="10">
        <f>ROUND(M20-M87,5)</f>
        <v>-10908.16</v>
      </c>
      <c r="N88" s="1"/>
      <c r="O88" s="10">
        <f>ROUND(O20-O87,5)</f>
        <v>-15247.59</v>
      </c>
    </row>
    <row r="89" spans="1:15" ht="15.75" thickTop="1" x14ac:dyDescent="0.25"/>
  </sheetData>
  <pageMargins left="0.7" right="0.7" top="0.75" bottom="0.75" header="0.1" footer="0.3"/>
  <pageSetup orientation="portrait" r:id="rId1"/>
  <headerFooter>
    <oddHeader>&amp;L&amp;"Arial,Bold"&amp;8 9:24 PM
&amp;"Arial,Bold"&amp;8 05/15/20
&amp;"Arial,Bold"&amp;8 Accrual Basis&amp;C&amp;"Arial,Bold"&amp;12 ROMS PTA
&amp;"Arial,Bold"&amp;14 Income &amp;&amp; Expense Budget Performance
&amp;"Arial,Bold"&amp;10 April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2020-05-16T01:24:32Z</dcterms:created>
  <dcterms:modified xsi:type="dcterms:W3CDTF">2020-05-16T01:47:05Z</dcterms:modified>
</cp:coreProperties>
</file>